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FCAAD51-98C3-4DB0-AA4D-A6FB20F4CE05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TOUS" sheetId="13" r:id="rId1"/>
    <sheet name="TOTAL" sheetId="12" r:id="rId2"/>
  </sheets>
  <definedNames>
    <definedName name="_xlnm.Print_Area" localSheetId="0">TOUS!$A$1:$AH$36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3" l="1"/>
  <c r="AA5" i="13"/>
  <c r="AB5" i="13"/>
  <c r="AC5" i="13"/>
  <c r="AD5" i="13"/>
  <c r="Z8" i="13"/>
  <c r="AA8" i="13"/>
  <c r="AB8" i="13"/>
  <c r="AC8" i="13"/>
  <c r="AD8" i="13"/>
  <c r="Z11" i="13"/>
  <c r="AA11" i="13"/>
  <c r="AB11" i="13"/>
  <c r="AC11" i="13"/>
  <c r="AD11" i="13"/>
  <c r="Z14" i="13"/>
  <c r="AA14" i="13"/>
  <c r="AB14" i="13"/>
  <c r="AC14" i="13"/>
  <c r="AD14" i="13"/>
  <c r="Z17" i="13"/>
  <c r="AA17" i="13"/>
  <c r="AB17" i="13"/>
  <c r="AC17" i="13"/>
  <c r="AD17" i="13"/>
  <c r="Z18" i="13"/>
  <c r="AA18" i="13"/>
  <c r="AB18" i="13"/>
  <c r="AC18" i="13"/>
  <c r="AD18" i="13"/>
  <c r="Z21" i="13"/>
  <c r="AA21" i="13"/>
  <c r="AB21" i="13"/>
  <c r="AC21" i="13"/>
  <c r="AD21" i="13"/>
  <c r="Z24" i="13"/>
  <c r="AA24" i="13"/>
  <c r="AB24" i="13"/>
  <c r="AC24" i="13"/>
  <c r="AD24" i="13"/>
  <c r="Z27" i="13"/>
  <c r="AA27" i="13"/>
  <c r="AB27" i="13"/>
  <c r="AC27" i="13"/>
  <c r="AD27" i="13"/>
  <c r="Z30" i="13"/>
  <c r="AA30" i="13"/>
  <c r="AB30" i="13"/>
  <c r="AC30" i="13"/>
  <c r="AD30" i="13"/>
  <c r="Z33" i="13"/>
  <c r="AA33" i="13"/>
  <c r="AB33" i="13"/>
  <c r="AC33" i="13"/>
  <c r="AD33" i="13"/>
  <c r="Z36" i="13"/>
  <c r="AA36" i="13"/>
  <c r="AB36" i="13"/>
  <c r="AC36" i="13"/>
  <c r="AD36" i="13"/>
  <c r="Z37" i="13"/>
  <c r="AA37" i="13"/>
  <c r="AB37" i="13"/>
  <c r="AC37" i="13"/>
  <c r="AD37" i="13"/>
  <c r="Z40" i="13"/>
  <c r="AA40" i="13"/>
  <c r="AB40" i="13"/>
  <c r="AC40" i="13"/>
  <c r="AD40" i="13"/>
  <c r="Z43" i="13"/>
  <c r="AA43" i="13"/>
  <c r="AB43" i="13"/>
  <c r="AC43" i="13"/>
  <c r="AD43" i="13"/>
  <c r="Z46" i="13"/>
  <c r="AA46" i="13"/>
  <c r="AB46" i="13"/>
  <c r="AC46" i="13"/>
  <c r="AD46" i="13"/>
  <c r="Z47" i="13"/>
  <c r="AA47" i="13"/>
  <c r="AB47" i="13"/>
  <c r="AC47" i="13"/>
  <c r="AD47" i="13"/>
  <c r="Z50" i="13"/>
  <c r="AA50" i="13"/>
  <c r="AB50" i="13"/>
  <c r="AC50" i="13"/>
  <c r="AD50" i="13"/>
  <c r="Z53" i="13"/>
  <c r="AA53" i="13"/>
  <c r="AB53" i="13"/>
  <c r="AC53" i="13"/>
  <c r="AD53" i="13"/>
  <c r="Z56" i="13"/>
  <c r="AA56" i="13"/>
  <c r="AB56" i="13"/>
  <c r="AC56" i="13"/>
  <c r="AD56" i="13"/>
  <c r="Z57" i="13"/>
  <c r="AA57" i="13"/>
  <c r="AB57" i="13"/>
  <c r="AC57" i="13"/>
  <c r="AD57" i="13"/>
  <c r="Z60" i="13"/>
  <c r="AA60" i="13"/>
  <c r="AB60" i="13"/>
  <c r="AC60" i="13"/>
  <c r="AD60" i="13"/>
  <c r="Z63" i="13"/>
  <c r="AA63" i="13"/>
  <c r="AB63" i="13"/>
  <c r="AC63" i="13"/>
  <c r="AD63" i="13"/>
  <c r="Z66" i="13"/>
  <c r="AA66" i="13"/>
  <c r="AB66" i="13"/>
  <c r="AC66" i="13"/>
  <c r="AD66" i="13"/>
  <c r="Z69" i="13"/>
  <c r="AA69" i="13"/>
  <c r="AB69" i="13"/>
  <c r="AC69" i="13"/>
  <c r="AD69" i="13"/>
  <c r="Z70" i="13"/>
  <c r="AA70" i="13"/>
  <c r="AB70" i="13"/>
  <c r="AC70" i="13"/>
  <c r="AD70" i="13"/>
  <c r="Z73" i="13"/>
  <c r="AA73" i="13"/>
  <c r="AB73" i="13"/>
  <c r="AC73" i="13"/>
  <c r="AD73" i="13"/>
  <c r="Z76" i="13"/>
  <c r="AA76" i="13"/>
  <c r="AB76" i="13"/>
  <c r="AC76" i="13"/>
  <c r="AD76" i="13"/>
  <c r="Z79" i="13"/>
  <c r="AA79" i="13"/>
  <c r="AB79" i="13"/>
  <c r="AC79" i="13"/>
  <c r="AD79" i="13"/>
  <c r="Z82" i="13"/>
  <c r="AA82" i="13"/>
  <c r="AB82" i="13"/>
  <c r="AC82" i="13"/>
  <c r="AD82" i="13"/>
  <c r="Z85" i="13"/>
  <c r="AA85" i="13"/>
  <c r="AB85" i="13"/>
  <c r="AC85" i="13"/>
  <c r="AD85" i="13"/>
  <c r="Z86" i="13"/>
  <c r="AA86" i="13"/>
  <c r="AB86" i="13"/>
  <c r="AC86" i="13"/>
  <c r="AD86" i="13"/>
  <c r="Z89" i="13"/>
  <c r="AA89" i="13"/>
  <c r="AB89" i="13"/>
  <c r="AC89" i="13"/>
  <c r="AD89" i="13"/>
  <c r="Z92" i="13"/>
  <c r="AA92" i="13"/>
  <c r="AB92" i="13"/>
  <c r="AC92" i="13"/>
  <c r="AD92" i="13"/>
  <c r="Z95" i="13"/>
  <c r="AA95" i="13"/>
  <c r="AB95" i="13"/>
  <c r="AC95" i="13"/>
  <c r="AD95" i="13"/>
  <c r="Z96" i="13"/>
  <c r="AA96" i="13"/>
  <c r="AB96" i="13"/>
  <c r="AC96" i="13"/>
  <c r="AD96" i="13"/>
  <c r="Z99" i="13"/>
  <c r="AA99" i="13"/>
  <c r="AB99" i="13"/>
  <c r="AC99" i="13"/>
  <c r="AD99" i="13"/>
  <c r="Z102" i="13"/>
  <c r="AA102" i="13"/>
  <c r="AB102" i="13"/>
  <c r="AC102" i="13"/>
  <c r="AD102" i="13"/>
  <c r="Z105" i="13"/>
  <c r="AA105" i="13"/>
  <c r="AB105" i="13"/>
  <c r="AC105" i="13"/>
  <c r="AD105" i="13"/>
  <c r="Z108" i="13"/>
  <c r="AA108" i="13"/>
  <c r="AB108" i="13"/>
  <c r="AC108" i="13"/>
  <c r="AD108" i="13"/>
  <c r="Z109" i="13"/>
  <c r="AA109" i="13"/>
  <c r="AB109" i="13"/>
  <c r="AC109" i="13"/>
  <c r="AD109" i="13"/>
  <c r="Z112" i="13"/>
  <c r="AA112" i="13"/>
  <c r="AB112" i="13"/>
  <c r="AC112" i="13"/>
  <c r="AD112" i="13"/>
  <c r="Z115" i="13"/>
  <c r="AA115" i="13"/>
  <c r="AB115" i="13"/>
  <c r="AC115" i="13"/>
  <c r="AD115" i="13"/>
  <c r="Z118" i="13"/>
  <c r="AA118" i="13"/>
  <c r="AB118" i="13"/>
  <c r="AC118" i="13"/>
  <c r="AD118" i="13"/>
  <c r="Z119" i="13"/>
  <c r="AA119" i="13"/>
  <c r="AB119" i="13"/>
  <c r="AC119" i="13"/>
  <c r="AD119" i="13"/>
  <c r="Z122" i="13"/>
  <c r="AA122" i="13"/>
  <c r="AB122" i="13"/>
  <c r="AC122" i="13"/>
  <c r="AD122" i="13"/>
  <c r="Z125" i="13"/>
  <c r="AA125" i="13"/>
  <c r="AB125" i="13"/>
  <c r="AC125" i="13"/>
  <c r="AD125" i="13"/>
  <c r="Z128" i="13"/>
  <c r="AA128" i="13"/>
  <c r="AB128" i="13"/>
  <c r="AC128" i="13"/>
  <c r="AD128" i="13"/>
  <c r="Z129" i="13"/>
  <c r="AA129" i="13"/>
  <c r="AB129" i="13"/>
  <c r="AC129" i="13"/>
  <c r="AD129" i="13"/>
  <c r="Z132" i="13"/>
  <c r="AA132" i="13"/>
  <c r="AB132" i="13"/>
  <c r="AC132" i="13"/>
  <c r="AD132" i="13"/>
  <c r="Z135" i="13"/>
  <c r="AA135" i="13"/>
  <c r="AB135" i="13"/>
  <c r="AC135" i="13"/>
  <c r="AD135" i="13"/>
  <c r="Z138" i="13"/>
  <c r="AA138" i="13"/>
  <c r="AB138" i="13"/>
  <c r="AC138" i="13"/>
  <c r="AD138" i="13"/>
  <c r="Z141" i="13"/>
  <c r="AA141" i="13"/>
  <c r="AB141" i="13"/>
  <c r="AC141" i="13"/>
  <c r="AD141" i="13"/>
  <c r="Z144" i="13"/>
  <c r="AA144" i="13"/>
  <c r="AB144" i="13"/>
  <c r="AC144" i="13"/>
  <c r="AD144" i="13"/>
  <c r="Z145" i="13"/>
  <c r="AA145" i="13"/>
  <c r="AB145" i="13"/>
  <c r="AC145" i="13"/>
  <c r="AD145" i="13"/>
  <c r="Z148" i="13"/>
  <c r="AA148" i="13"/>
  <c r="AB148" i="13"/>
  <c r="AC148" i="13"/>
  <c r="AD148" i="13"/>
  <c r="Z151" i="13"/>
  <c r="AA151" i="13"/>
  <c r="AB151" i="13"/>
  <c r="AC151" i="13"/>
  <c r="AD151" i="13"/>
  <c r="Z154" i="13"/>
  <c r="AA154" i="13"/>
  <c r="AB154" i="13"/>
  <c r="AC154" i="13"/>
  <c r="AD154" i="13"/>
  <c r="Z157" i="13"/>
  <c r="AA157" i="13"/>
  <c r="AB157" i="13"/>
  <c r="AC157" i="13"/>
  <c r="AD157" i="13"/>
  <c r="Z160" i="13"/>
  <c r="AA160" i="13"/>
  <c r="AB160" i="13"/>
  <c r="AC160" i="13"/>
  <c r="AD160" i="13"/>
  <c r="Z161" i="13"/>
  <c r="AA161" i="13"/>
  <c r="AB161" i="13"/>
  <c r="AC161" i="13"/>
  <c r="AD161" i="13"/>
  <c r="Z164" i="13"/>
  <c r="AA164" i="13"/>
  <c r="AB164" i="13"/>
  <c r="AC164" i="13"/>
  <c r="AD164" i="13"/>
  <c r="Z167" i="13"/>
  <c r="AA167" i="13"/>
  <c r="AB167" i="13"/>
  <c r="AC167" i="13"/>
  <c r="AD167" i="13"/>
  <c r="Z170" i="13"/>
  <c r="AA170" i="13"/>
  <c r="AB170" i="13"/>
  <c r="AC170" i="13"/>
  <c r="AD170" i="13"/>
  <c r="Z173" i="13"/>
  <c r="AA173" i="13"/>
  <c r="AB173" i="13"/>
  <c r="AC173" i="13"/>
  <c r="AD173" i="13"/>
  <c r="Z176" i="13"/>
  <c r="AA176" i="13"/>
  <c r="AB176" i="13"/>
  <c r="AC176" i="13"/>
  <c r="AD176" i="13"/>
  <c r="Z179" i="13"/>
  <c r="AA179" i="13"/>
  <c r="AB179" i="13"/>
  <c r="AC179" i="13"/>
  <c r="AD179" i="13"/>
  <c r="Z180" i="13"/>
  <c r="AA180" i="13"/>
  <c r="AB180" i="13"/>
  <c r="AC180" i="13"/>
  <c r="AD180" i="13"/>
  <c r="W162" i="13"/>
  <c r="AE162" i="13"/>
  <c r="AF162" i="13"/>
  <c r="AG162" i="13"/>
  <c r="AH162" i="13"/>
  <c r="W163" i="13"/>
  <c r="AE163" i="13"/>
  <c r="AF163" i="13"/>
  <c r="AG163" i="13"/>
  <c r="AH163" i="13"/>
  <c r="W164" i="13"/>
  <c r="X164" i="13"/>
  <c r="Y164" i="13"/>
  <c r="AE164" i="13"/>
  <c r="AF164" i="13"/>
  <c r="AG164" i="13"/>
  <c r="AH164" i="13"/>
  <c r="W165" i="13"/>
  <c r="AE165" i="13"/>
  <c r="AF165" i="13"/>
  <c r="AG165" i="13"/>
  <c r="AH165" i="13"/>
  <c r="W166" i="13"/>
  <c r="AE166" i="13"/>
  <c r="AF166" i="13"/>
  <c r="AG166" i="13"/>
  <c r="AH166" i="13"/>
  <c r="W167" i="13"/>
  <c r="X167" i="13"/>
  <c r="Y167" i="13"/>
  <c r="AE167" i="13"/>
  <c r="AF167" i="13"/>
  <c r="AG167" i="13"/>
  <c r="AH167" i="13"/>
  <c r="W168" i="13"/>
  <c r="AE168" i="13"/>
  <c r="AF168" i="13"/>
  <c r="AG168" i="13"/>
  <c r="AH168" i="13"/>
  <c r="W169" i="13"/>
  <c r="AE169" i="13"/>
  <c r="AF169" i="13"/>
  <c r="AG169" i="13"/>
  <c r="AH169" i="13"/>
  <c r="W170" i="13"/>
  <c r="X170" i="13"/>
  <c r="Y170" i="13"/>
  <c r="AE170" i="13"/>
  <c r="AF170" i="13"/>
  <c r="AG170" i="13"/>
  <c r="AH170" i="13"/>
  <c r="W171" i="13"/>
  <c r="AE171" i="13"/>
  <c r="AF171" i="13"/>
  <c r="AG171" i="13"/>
  <c r="AH171" i="13"/>
  <c r="W172" i="13"/>
  <c r="AE172" i="13"/>
  <c r="AF172" i="13"/>
  <c r="AG172" i="13"/>
  <c r="AH172" i="13"/>
  <c r="W173" i="13"/>
  <c r="X173" i="13"/>
  <c r="Y173" i="13"/>
  <c r="AE173" i="13"/>
  <c r="AF173" i="13"/>
  <c r="AG173" i="13"/>
  <c r="AH173" i="13"/>
  <c r="W174" i="13"/>
  <c r="AE174" i="13"/>
  <c r="AF174" i="13"/>
  <c r="AG174" i="13"/>
  <c r="AH174" i="13"/>
  <c r="W175" i="13"/>
  <c r="AE175" i="13"/>
  <c r="AF175" i="13"/>
  <c r="AG175" i="13"/>
  <c r="AH175" i="13"/>
  <c r="W176" i="13"/>
  <c r="X176" i="13"/>
  <c r="Y176" i="13"/>
  <c r="AE176" i="13"/>
  <c r="AF176" i="13"/>
  <c r="AG176" i="13"/>
  <c r="AH176" i="13"/>
  <c r="W177" i="13"/>
  <c r="AE177" i="13"/>
  <c r="AF177" i="13"/>
  <c r="AG177" i="13"/>
  <c r="AH177" i="13"/>
  <c r="W178" i="13"/>
  <c r="AE178" i="13"/>
  <c r="AF178" i="13"/>
  <c r="AG178" i="13"/>
  <c r="AH178" i="13"/>
  <c r="W179" i="13"/>
  <c r="X179" i="13"/>
  <c r="Y179" i="13"/>
  <c r="AE179" i="13"/>
  <c r="AF179" i="13"/>
  <c r="AG179" i="13"/>
  <c r="AH179" i="13"/>
  <c r="W180" i="13"/>
  <c r="X180" i="13"/>
  <c r="Y180" i="13"/>
  <c r="AE180" i="13"/>
  <c r="AF180" i="13"/>
  <c r="AG180" i="13"/>
  <c r="AH180" i="13"/>
  <c r="W146" i="13"/>
  <c r="AE146" i="13"/>
  <c r="AF146" i="13"/>
  <c r="AG146" i="13"/>
  <c r="AH146" i="13"/>
  <c r="W147" i="13"/>
  <c r="AE147" i="13"/>
  <c r="AF147" i="13"/>
  <c r="AG147" i="13"/>
  <c r="AH147" i="13"/>
  <c r="W148" i="13"/>
  <c r="X148" i="13"/>
  <c r="Y148" i="13"/>
  <c r="AE148" i="13"/>
  <c r="AF148" i="13"/>
  <c r="AG148" i="13"/>
  <c r="AH148" i="13"/>
  <c r="W149" i="13"/>
  <c r="AE149" i="13"/>
  <c r="AF149" i="13"/>
  <c r="AG149" i="13"/>
  <c r="AH149" i="13"/>
  <c r="W150" i="13"/>
  <c r="AE150" i="13"/>
  <c r="AF150" i="13"/>
  <c r="AG150" i="13"/>
  <c r="AH150" i="13"/>
  <c r="W151" i="13"/>
  <c r="X151" i="13"/>
  <c r="Y151" i="13"/>
  <c r="AE151" i="13"/>
  <c r="AF151" i="13"/>
  <c r="AG151" i="13"/>
  <c r="AH151" i="13"/>
  <c r="W152" i="13"/>
  <c r="AE152" i="13"/>
  <c r="AF152" i="13"/>
  <c r="AG152" i="13"/>
  <c r="AH152" i="13"/>
  <c r="W153" i="13"/>
  <c r="AE153" i="13"/>
  <c r="AF153" i="13"/>
  <c r="AG153" i="13"/>
  <c r="AH153" i="13"/>
  <c r="W154" i="13"/>
  <c r="X154" i="13"/>
  <c r="Y154" i="13"/>
  <c r="AE154" i="13"/>
  <c r="AF154" i="13"/>
  <c r="AG154" i="13"/>
  <c r="AH154" i="13"/>
  <c r="W155" i="13"/>
  <c r="AE155" i="13"/>
  <c r="AF155" i="13"/>
  <c r="AG155" i="13"/>
  <c r="AH155" i="13"/>
  <c r="W156" i="13"/>
  <c r="AE156" i="13"/>
  <c r="AF156" i="13"/>
  <c r="AG156" i="13"/>
  <c r="AH156" i="13"/>
  <c r="W157" i="13"/>
  <c r="X157" i="13"/>
  <c r="Y157" i="13"/>
  <c r="AE157" i="13"/>
  <c r="AF157" i="13"/>
  <c r="AG157" i="13"/>
  <c r="AH157" i="13"/>
  <c r="W158" i="13"/>
  <c r="AE158" i="13"/>
  <c r="AF158" i="13"/>
  <c r="AG158" i="13"/>
  <c r="AH158" i="13"/>
  <c r="W159" i="13"/>
  <c r="AE159" i="13"/>
  <c r="AF159" i="13"/>
  <c r="AG159" i="13"/>
  <c r="AH159" i="13"/>
  <c r="W160" i="13"/>
  <c r="X160" i="13"/>
  <c r="Y160" i="13"/>
  <c r="AE160" i="13"/>
  <c r="AF160" i="13"/>
  <c r="AG160" i="13"/>
  <c r="AH160" i="13"/>
  <c r="W161" i="13"/>
  <c r="X161" i="13"/>
  <c r="Y161" i="13"/>
  <c r="AE161" i="13"/>
  <c r="AF161" i="13"/>
  <c r="AG161" i="13"/>
  <c r="AH161" i="13"/>
  <c r="W130" i="13"/>
  <c r="AE130" i="13"/>
  <c r="AF130" i="13"/>
  <c r="AG130" i="13"/>
  <c r="AH130" i="13"/>
  <c r="W131" i="13"/>
  <c r="AE131" i="13"/>
  <c r="AF131" i="13"/>
  <c r="AG131" i="13"/>
  <c r="AH131" i="13"/>
  <c r="W132" i="13"/>
  <c r="X132" i="13"/>
  <c r="Y132" i="13"/>
  <c r="AE132" i="13"/>
  <c r="AF132" i="13"/>
  <c r="AG132" i="13"/>
  <c r="AH132" i="13"/>
  <c r="W133" i="13"/>
  <c r="AE133" i="13"/>
  <c r="AF133" i="13"/>
  <c r="AG133" i="13"/>
  <c r="AH133" i="13"/>
  <c r="W134" i="13"/>
  <c r="AE134" i="13"/>
  <c r="AF134" i="13"/>
  <c r="AG134" i="13"/>
  <c r="AH134" i="13"/>
  <c r="W135" i="13"/>
  <c r="X135" i="13"/>
  <c r="Y135" i="13"/>
  <c r="AE135" i="13"/>
  <c r="AF135" i="13"/>
  <c r="AG135" i="13"/>
  <c r="AH135" i="13"/>
  <c r="W136" i="13"/>
  <c r="AE136" i="13"/>
  <c r="AF136" i="13"/>
  <c r="AG136" i="13"/>
  <c r="AH136" i="13"/>
  <c r="W137" i="13"/>
  <c r="AE137" i="13"/>
  <c r="AF137" i="13"/>
  <c r="AG137" i="13"/>
  <c r="AH137" i="13"/>
  <c r="W138" i="13"/>
  <c r="X138" i="13"/>
  <c r="Y138" i="13"/>
  <c r="AE138" i="13"/>
  <c r="AF138" i="13"/>
  <c r="AG138" i="13"/>
  <c r="AH138" i="13"/>
  <c r="W139" i="13"/>
  <c r="AE139" i="13"/>
  <c r="AF139" i="13"/>
  <c r="AG139" i="13"/>
  <c r="AH139" i="13"/>
  <c r="W140" i="13"/>
  <c r="AE140" i="13"/>
  <c r="AF140" i="13"/>
  <c r="AG140" i="13"/>
  <c r="AH140" i="13"/>
  <c r="W141" i="13"/>
  <c r="X141" i="13"/>
  <c r="Y141" i="13"/>
  <c r="AE141" i="13"/>
  <c r="AF141" i="13"/>
  <c r="AG141" i="13"/>
  <c r="AH141" i="13"/>
  <c r="W142" i="13"/>
  <c r="AE142" i="13"/>
  <c r="AF142" i="13"/>
  <c r="AG142" i="13"/>
  <c r="AH142" i="13"/>
  <c r="W143" i="13"/>
  <c r="AE143" i="13"/>
  <c r="AF143" i="13"/>
  <c r="AG143" i="13"/>
  <c r="AH143" i="13"/>
  <c r="W144" i="13"/>
  <c r="X144" i="13"/>
  <c r="Y144" i="13"/>
  <c r="AE144" i="13"/>
  <c r="AF144" i="13"/>
  <c r="AG144" i="13"/>
  <c r="AH144" i="13"/>
  <c r="W145" i="13"/>
  <c r="X145" i="13"/>
  <c r="Y145" i="13"/>
  <c r="AE145" i="13"/>
  <c r="AF145" i="13"/>
  <c r="AG145" i="13"/>
  <c r="AH145" i="13"/>
  <c r="W120" i="13"/>
  <c r="AE120" i="13"/>
  <c r="AF120" i="13"/>
  <c r="AG120" i="13"/>
  <c r="AH120" i="13"/>
  <c r="W121" i="13"/>
  <c r="AE121" i="13"/>
  <c r="AF121" i="13"/>
  <c r="AG121" i="13"/>
  <c r="AH121" i="13"/>
  <c r="W122" i="13"/>
  <c r="X122" i="13"/>
  <c r="Y122" i="13"/>
  <c r="AE122" i="13"/>
  <c r="AF122" i="13"/>
  <c r="AG122" i="13"/>
  <c r="AH122" i="13"/>
  <c r="AE123" i="13"/>
  <c r="AF123" i="13"/>
  <c r="AG123" i="13"/>
  <c r="AH123" i="13"/>
  <c r="AE124" i="13"/>
  <c r="AF124" i="13"/>
  <c r="AG124" i="13"/>
  <c r="AH124" i="13"/>
  <c r="X125" i="13"/>
  <c r="Y125" i="13"/>
  <c r="AE125" i="13"/>
  <c r="AF125" i="13"/>
  <c r="AG125" i="13"/>
  <c r="AH125" i="13"/>
  <c r="W126" i="13"/>
  <c r="AE126" i="13"/>
  <c r="AF126" i="13"/>
  <c r="AG126" i="13"/>
  <c r="AH126" i="13"/>
  <c r="W127" i="13"/>
  <c r="AE127" i="13"/>
  <c r="AF127" i="13"/>
  <c r="AG127" i="13"/>
  <c r="AH127" i="13"/>
  <c r="W128" i="13"/>
  <c r="X128" i="13"/>
  <c r="Y128" i="13"/>
  <c r="AE128" i="13"/>
  <c r="AF128" i="13"/>
  <c r="AG128" i="13"/>
  <c r="AH128" i="13"/>
  <c r="W129" i="13"/>
  <c r="X129" i="13"/>
  <c r="Y129" i="13"/>
  <c r="AE129" i="13"/>
  <c r="AF129" i="13"/>
  <c r="AG129" i="13"/>
  <c r="AH129" i="13"/>
  <c r="W97" i="13"/>
  <c r="AE97" i="13"/>
  <c r="AF97" i="13"/>
  <c r="AG97" i="13"/>
  <c r="AH97" i="13"/>
  <c r="W98" i="13"/>
  <c r="AE98" i="13"/>
  <c r="AF98" i="13"/>
  <c r="AG98" i="13"/>
  <c r="AH98" i="13"/>
  <c r="W99" i="13"/>
  <c r="X99" i="13"/>
  <c r="Y99" i="13"/>
  <c r="AE99" i="13"/>
  <c r="AF99" i="13"/>
  <c r="AG99" i="13"/>
  <c r="AH99" i="13"/>
  <c r="W100" i="13"/>
  <c r="AE100" i="13"/>
  <c r="AF100" i="13"/>
  <c r="AG100" i="13"/>
  <c r="AH100" i="13"/>
  <c r="W101" i="13"/>
  <c r="AE101" i="13"/>
  <c r="AF101" i="13"/>
  <c r="AG101" i="13"/>
  <c r="AH101" i="13"/>
  <c r="W102" i="13"/>
  <c r="X102" i="13"/>
  <c r="Y102" i="13"/>
  <c r="AE102" i="13"/>
  <c r="AF102" i="13"/>
  <c r="AG102" i="13"/>
  <c r="AH102" i="13"/>
  <c r="W103" i="13"/>
  <c r="AE103" i="13"/>
  <c r="AF103" i="13"/>
  <c r="AG103" i="13"/>
  <c r="AH103" i="13"/>
  <c r="W104" i="13"/>
  <c r="AE104" i="13"/>
  <c r="AF104" i="13"/>
  <c r="AG104" i="13"/>
  <c r="AH104" i="13"/>
  <c r="W105" i="13"/>
  <c r="X105" i="13"/>
  <c r="Y105" i="13"/>
  <c r="AE105" i="13"/>
  <c r="AF105" i="13"/>
  <c r="AG105" i="13"/>
  <c r="AH105" i="13"/>
  <c r="W106" i="13"/>
  <c r="AE106" i="13"/>
  <c r="AF106" i="13"/>
  <c r="AG106" i="13"/>
  <c r="AH106" i="13"/>
  <c r="W107" i="13"/>
  <c r="AE107" i="13"/>
  <c r="AF107" i="13"/>
  <c r="AG107" i="13"/>
  <c r="AH107" i="13"/>
  <c r="W108" i="13"/>
  <c r="X108" i="13"/>
  <c r="Y108" i="13"/>
  <c r="AE108" i="13"/>
  <c r="AF108" i="13"/>
  <c r="AG108" i="13"/>
  <c r="AH108" i="13"/>
  <c r="W109" i="13"/>
  <c r="X109" i="13"/>
  <c r="Y109" i="13"/>
  <c r="AE109" i="13"/>
  <c r="AF109" i="13"/>
  <c r="AG109" i="13"/>
  <c r="AH109" i="13"/>
  <c r="W110" i="13"/>
  <c r="AE110" i="13"/>
  <c r="AF110" i="13"/>
  <c r="AG110" i="13"/>
  <c r="AH110" i="13"/>
  <c r="W111" i="13"/>
  <c r="AE111" i="13"/>
  <c r="AF111" i="13"/>
  <c r="AG111" i="13"/>
  <c r="AH111" i="13"/>
  <c r="W112" i="13"/>
  <c r="X112" i="13"/>
  <c r="Y112" i="13"/>
  <c r="AE112" i="13"/>
  <c r="AF112" i="13"/>
  <c r="AG112" i="13"/>
  <c r="AH112" i="13"/>
  <c r="W113" i="13"/>
  <c r="AE113" i="13"/>
  <c r="AF113" i="13"/>
  <c r="AG113" i="13"/>
  <c r="AH113" i="13"/>
  <c r="W114" i="13"/>
  <c r="AE114" i="13"/>
  <c r="AF114" i="13"/>
  <c r="AG114" i="13"/>
  <c r="AH114" i="13"/>
  <c r="W115" i="13"/>
  <c r="X115" i="13"/>
  <c r="Y115" i="13"/>
  <c r="AE115" i="13"/>
  <c r="AF115" i="13"/>
  <c r="AG115" i="13"/>
  <c r="AH115" i="13"/>
  <c r="W116" i="13"/>
  <c r="AE116" i="13"/>
  <c r="AF116" i="13"/>
  <c r="AG116" i="13"/>
  <c r="AH116" i="13"/>
  <c r="W117" i="13"/>
  <c r="AE117" i="13"/>
  <c r="AF117" i="13"/>
  <c r="AG117" i="13"/>
  <c r="AH117" i="13"/>
  <c r="W118" i="13"/>
  <c r="X118" i="13"/>
  <c r="Y118" i="13"/>
  <c r="AE118" i="13"/>
  <c r="AF118" i="13"/>
  <c r="AG118" i="13"/>
  <c r="AH118" i="13"/>
  <c r="W119" i="13"/>
  <c r="X119" i="13"/>
  <c r="Y119" i="13"/>
  <c r="AE119" i="13"/>
  <c r="AF119" i="13"/>
  <c r="AG119" i="13"/>
  <c r="AH119" i="13"/>
  <c r="W58" i="13"/>
  <c r="AE58" i="13"/>
  <c r="AF58" i="13"/>
  <c r="AG58" i="13"/>
  <c r="AH58" i="13"/>
  <c r="W59" i="13"/>
  <c r="AE59" i="13"/>
  <c r="AF59" i="13"/>
  <c r="AG59" i="13"/>
  <c r="AH59" i="13"/>
  <c r="W60" i="13"/>
  <c r="X60" i="13"/>
  <c r="Y60" i="13"/>
  <c r="AE60" i="13"/>
  <c r="AF60" i="13"/>
  <c r="AG60" i="13"/>
  <c r="AH60" i="13"/>
  <c r="W61" i="13"/>
  <c r="AE61" i="13"/>
  <c r="AF61" i="13"/>
  <c r="AG61" i="13"/>
  <c r="AH61" i="13"/>
  <c r="W62" i="13"/>
  <c r="AE62" i="13"/>
  <c r="AF62" i="13"/>
  <c r="AG62" i="13"/>
  <c r="AH62" i="13"/>
  <c r="W63" i="13"/>
  <c r="X63" i="13"/>
  <c r="Y63" i="13"/>
  <c r="AE63" i="13"/>
  <c r="AF63" i="13"/>
  <c r="AG63" i="13"/>
  <c r="AH63" i="13"/>
  <c r="W64" i="13"/>
  <c r="AE64" i="13"/>
  <c r="AF64" i="13"/>
  <c r="AG64" i="13"/>
  <c r="AH64" i="13"/>
  <c r="W65" i="13"/>
  <c r="AE65" i="13"/>
  <c r="AF65" i="13"/>
  <c r="AG65" i="13"/>
  <c r="AH65" i="13"/>
  <c r="W66" i="13"/>
  <c r="X66" i="13"/>
  <c r="Y66" i="13"/>
  <c r="AE66" i="13"/>
  <c r="AF66" i="13"/>
  <c r="AG66" i="13"/>
  <c r="AH66" i="13"/>
  <c r="W67" i="13"/>
  <c r="AE67" i="13"/>
  <c r="AF67" i="13"/>
  <c r="AG67" i="13"/>
  <c r="AH67" i="13"/>
  <c r="W68" i="13"/>
  <c r="AE68" i="13"/>
  <c r="AF68" i="13"/>
  <c r="AG68" i="13"/>
  <c r="AH68" i="13"/>
  <c r="W69" i="13"/>
  <c r="X69" i="13"/>
  <c r="Y69" i="13"/>
  <c r="AE69" i="13"/>
  <c r="AF69" i="13"/>
  <c r="AG69" i="13"/>
  <c r="AH69" i="13"/>
  <c r="W70" i="13"/>
  <c r="X70" i="13"/>
  <c r="Y70" i="13"/>
  <c r="AE70" i="13"/>
  <c r="AF70" i="13"/>
  <c r="AG70" i="13"/>
  <c r="AH70" i="13"/>
  <c r="W71" i="13"/>
  <c r="AE71" i="13"/>
  <c r="AF71" i="13"/>
  <c r="AG71" i="13"/>
  <c r="AH71" i="13"/>
  <c r="W72" i="13"/>
  <c r="AE72" i="13"/>
  <c r="AF72" i="13"/>
  <c r="AG72" i="13"/>
  <c r="AH72" i="13"/>
  <c r="W73" i="13"/>
  <c r="X73" i="13"/>
  <c r="Y73" i="13"/>
  <c r="AE73" i="13"/>
  <c r="AF73" i="13"/>
  <c r="AG73" i="13"/>
  <c r="AH73" i="13"/>
  <c r="W74" i="13"/>
  <c r="AE74" i="13"/>
  <c r="AF74" i="13"/>
  <c r="AG74" i="13"/>
  <c r="AH74" i="13"/>
  <c r="W75" i="13"/>
  <c r="AE75" i="13"/>
  <c r="AF75" i="13"/>
  <c r="AG75" i="13"/>
  <c r="AH75" i="13"/>
  <c r="W76" i="13"/>
  <c r="X76" i="13"/>
  <c r="Y76" i="13"/>
  <c r="AE76" i="13"/>
  <c r="AF76" i="13"/>
  <c r="AG76" i="13"/>
  <c r="AH76" i="13"/>
  <c r="W77" i="13"/>
  <c r="AE77" i="13"/>
  <c r="AF77" i="13"/>
  <c r="AG77" i="13"/>
  <c r="AH77" i="13"/>
  <c r="AE78" i="13"/>
  <c r="AF78" i="13"/>
  <c r="AG78" i="13"/>
  <c r="AH78" i="13"/>
  <c r="W79" i="13"/>
  <c r="X79" i="13"/>
  <c r="Y79" i="13"/>
  <c r="AE79" i="13"/>
  <c r="AF79" i="13"/>
  <c r="AG79" i="13"/>
  <c r="AH79" i="13"/>
  <c r="W80" i="13"/>
  <c r="AE80" i="13"/>
  <c r="AF80" i="13"/>
  <c r="AG80" i="13"/>
  <c r="AH80" i="13"/>
  <c r="AE81" i="13"/>
  <c r="AF81" i="13"/>
  <c r="AG81" i="13"/>
  <c r="AH81" i="13"/>
  <c r="W82" i="13"/>
  <c r="X82" i="13"/>
  <c r="Y82" i="13"/>
  <c r="AE82" i="13"/>
  <c r="AF82" i="13"/>
  <c r="AG82" i="13"/>
  <c r="AH82" i="13"/>
  <c r="W83" i="13"/>
  <c r="AE83" i="13"/>
  <c r="AF83" i="13"/>
  <c r="AG83" i="13"/>
  <c r="AH83" i="13"/>
  <c r="W84" i="13"/>
  <c r="AE84" i="13"/>
  <c r="AF84" i="13"/>
  <c r="AG84" i="13"/>
  <c r="AH84" i="13"/>
  <c r="W85" i="13"/>
  <c r="X85" i="13"/>
  <c r="Y85" i="13"/>
  <c r="AE85" i="13"/>
  <c r="AF85" i="13"/>
  <c r="AG85" i="13"/>
  <c r="AH85" i="13"/>
  <c r="W86" i="13"/>
  <c r="X86" i="13"/>
  <c r="Y86" i="13"/>
  <c r="AE86" i="13"/>
  <c r="AF86" i="13"/>
  <c r="AG86" i="13"/>
  <c r="AH86" i="13"/>
  <c r="W87" i="13"/>
  <c r="AE87" i="13"/>
  <c r="AF87" i="13"/>
  <c r="AG87" i="13"/>
  <c r="AH87" i="13"/>
  <c r="W88" i="13"/>
  <c r="AE88" i="13"/>
  <c r="AF88" i="13"/>
  <c r="AG88" i="13"/>
  <c r="AH88" i="13"/>
  <c r="W89" i="13"/>
  <c r="X89" i="13"/>
  <c r="Y89" i="13"/>
  <c r="AE89" i="13"/>
  <c r="AF89" i="13"/>
  <c r="AG89" i="13"/>
  <c r="AH89" i="13"/>
  <c r="W90" i="13"/>
  <c r="AE90" i="13"/>
  <c r="AF90" i="13"/>
  <c r="AG90" i="13"/>
  <c r="AH90" i="13"/>
  <c r="W91" i="13"/>
  <c r="AE91" i="13"/>
  <c r="AF91" i="13"/>
  <c r="AG91" i="13"/>
  <c r="AH91" i="13"/>
  <c r="W92" i="13"/>
  <c r="X92" i="13"/>
  <c r="Y92" i="13"/>
  <c r="AE92" i="13"/>
  <c r="AF92" i="13"/>
  <c r="AG92" i="13"/>
  <c r="AH92" i="13"/>
  <c r="W93" i="13"/>
  <c r="AE93" i="13"/>
  <c r="AF93" i="13"/>
  <c r="AG93" i="13"/>
  <c r="AH93" i="13"/>
  <c r="W94" i="13"/>
  <c r="AE94" i="13"/>
  <c r="AF94" i="13"/>
  <c r="AG94" i="13"/>
  <c r="AH94" i="13"/>
  <c r="W95" i="13"/>
  <c r="X95" i="13"/>
  <c r="Y95" i="13"/>
  <c r="AE95" i="13"/>
  <c r="AF95" i="13"/>
  <c r="AG95" i="13"/>
  <c r="AH95" i="13"/>
  <c r="W96" i="13"/>
  <c r="X96" i="13"/>
  <c r="Y96" i="13"/>
  <c r="AE96" i="13"/>
  <c r="AF96" i="13"/>
  <c r="AG96" i="13"/>
  <c r="AH96" i="13"/>
  <c r="W38" i="13"/>
  <c r="AE38" i="13"/>
  <c r="AF38" i="13"/>
  <c r="AG38" i="13"/>
  <c r="AH38" i="13"/>
  <c r="W39" i="13"/>
  <c r="AE39" i="13"/>
  <c r="AF39" i="13"/>
  <c r="W40" i="13"/>
  <c r="X40" i="13"/>
  <c r="Y40" i="13"/>
  <c r="AE40" i="13"/>
  <c r="AF40" i="13"/>
  <c r="W41" i="13"/>
  <c r="AE41" i="13"/>
  <c r="AF41" i="13"/>
  <c r="W42" i="13"/>
  <c r="AE42" i="13"/>
  <c r="AF42" i="13"/>
  <c r="W43" i="13"/>
  <c r="X43" i="13"/>
  <c r="Y43" i="13"/>
  <c r="AE43" i="13"/>
  <c r="AF43" i="13"/>
  <c r="AG43" i="13"/>
  <c r="AH43" i="13"/>
  <c r="W44" i="13"/>
  <c r="AE44" i="13"/>
  <c r="AF44" i="13"/>
  <c r="AG44" i="13"/>
  <c r="AH44" i="13"/>
  <c r="W45" i="13"/>
  <c r="AE45" i="13"/>
  <c r="AF45" i="13"/>
  <c r="AG45" i="13"/>
  <c r="AH45" i="13"/>
  <c r="W46" i="13"/>
  <c r="X46" i="13"/>
  <c r="Y46" i="13"/>
  <c r="AE46" i="13"/>
  <c r="AF46" i="13"/>
  <c r="AG46" i="13"/>
  <c r="AH46" i="13"/>
  <c r="V47" i="13"/>
  <c r="W47" i="13"/>
  <c r="X47" i="13"/>
  <c r="Y47" i="13"/>
  <c r="AE47" i="13"/>
  <c r="AF47" i="13"/>
  <c r="AG47" i="13"/>
  <c r="AH47" i="13"/>
  <c r="W48" i="13"/>
  <c r="AE48" i="13"/>
  <c r="AF48" i="13"/>
  <c r="AG48" i="13"/>
  <c r="AH48" i="13"/>
  <c r="W49" i="13"/>
  <c r="AE49" i="13"/>
  <c r="AF49" i="13"/>
  <c r="AG49" i="13"/>
  <c r="AH49" i="13"/>
  <c r="W50" i="13"/>
  <c r="X50" i="13"/>
  <c r="Y50" i="13"/>
  <c r="AE50" i="13"/>
  <c r="AF50" i="13"/>
  <c r="AG50" i="13"/>
  <c r="AH50" i="13"/>
  <c r="W51" i="13"/>
  <c r="AE51" i="13"/>
  <c r="AF51" i="13"/>
  <c r="AG51" i="13"/>
  <c r="AH51" i="13"/>
  <c r="W52" i="13"/>
  <c r="AE52" i="13"/>
  <c r="AF52" i="13"/>
  <c r="AG52" i="13"/>
  <c r="AH52" i="13"/>
  <c r="W53" i="13"/>
  <c r="X53" i="13"/>
  <c r="Y53" i="13"/>
  <c r="AE53" i="13"/>
  <c r="AF53" i="13"/>
  <c r="AG53" i="13"/>
  <c r="AH53" i="13"/>
  <c r="W54" i="13"/>
  <c r="AE54" i="13"/>
  <c r="AF54" i="13"/>
  <c r="AG54" i="13"/>
  <c r="AH54" i="13"/>
  <c r="W55" i="13"/>
  <c r="AE55" i="13"/>
  <c r="AF55" i="13"/>
  <c r="AG55" i="13"/>
  <c r="AH55" i="13"/>
  <c r="V56" i="13"/>
  <c r="W56" i="13"/>
  <c r="X56" i="13"/>
  <c r="Y56" i="13"/>
  <c r="AE56" i="13"/>
  <c r="AF56" i="13"/>
  <c r="AG56" i="13"/>
  <c r="AH56" i="13"/>
  <c r="W57" i="13"/>
  <c r="X57" i="13"/>
  <c r="Y57" i="13"/>
  <c r="AE57" i="13"/>
  <c r="AF57" i="13"/>
  <c r="AG57" i="13"/>
  <c r="AH57" i="13"/>
  <c r="AH21" i="13" l="1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19" i="13"/>
  <c r="AH20" i="13"/>
  <c r="AH5" i="13"/>
  <c r="AH6" i="13"/>
  <c r="AH7" i="13"/>
  <c r="AH8" i="13"/>
  <c r="AH9" i="13"/>
  <c r="AH10" i="13"/>
  <c r="AH11" i="13"/>
  <c r="AH12" i="13"/>
  <c r="AH13" i="13"/>
  <c r="AH14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5" i="13"/>
  <c r="AG6" i="13"/>
  <c r="AG7" i="13"/>
  <c r="AG8" i="13"/>
  <c r="AG9" i="13"/>
  <c r="AG10" i="13"/>
  <c r="AG11" i="13"/>
  <c r="AG12" i="13"/>
  <c r="AG13" i="13"/>
  <c r="AG14" i="13"/>
  <c r="AF19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5" i="13"/>
  <c r="AF6" i="13"/>
  <c r="AF7" i="13"/>
  <c r="AF8" i="13"/>
  <c r="AF9" i="13"/>
  <c r="AF10" i="13"/>
  <c r="AF11" i="13"/>
  <c r="AF12" i="13"/>
  <c r="AF13" i="13"/>
  <c r="AF14" i="13"/>
  <c r="AE5" i="13"/>
  <c r="AE6" i="13"/>
  <c r="AE7" i="13"/>
  <c r="AE8" i="13"/>
  <c r="AE9" i="13"/>
  <c r="AE10" i="13"/>
  <c r="AE11" i="13"/>
  <c r="AE12" i="13"/>
  <c r="AE13" i="13"/>
  <c r="AE14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13" i="13"/>
  <c r="W10" i="13"/>
  <c r="X36" i="13"/>
  <c r="W35" i="13"/>
  <c r="W16" i="13"/>
  <c r="V15" i="13"/>
  <c r="X17" i="13"/>
  <c r="X31" i="13"/>
  <c r="X33" i="13"/>
  <c r="W19" i="13"/>
  <c r="W20" i="13"/>
  <c r="W6" i="13"/>
  <c r="W7" i="13"/>
  <c r="W8" i="13"/>
  <c r="W9" i="13"/>
  <c r="W11" i="13"/>
  <c r="W12" i="13"/>
  <c r="W14" i="13"/>
  <c r="W3" i="13"/>
  <c r="AH3" i="13"/>
  <c r="AG3" i="13"/>
  <c r="AF3" i="13"/>
  <c r="AE3" i="13"/>
  <c r="Y5" i="13"/>
  <c r="W4" i="13"/>
  <c r="AG35" i="13" l="1"/>
  <c r="AH35" i="13"/>
  <c r="AG16" i="13"/>
  <c r="AF35" i="13"/>
  <c r="Y36" i="13"/>
  <c r="W34" i="13"/>
  <c r="W36" i="13"/>
  <c r="W17" i="13"/>
  <c r="W15" i="13"/>
  <c r="X37" i="13"/>
  <c r="W18" i="13"/>
  <c r="AE36" i="13"/>
  <c r="AH36" i="13"/>
  <c r="AE34" i="13"/>
  <c r="AH34" i="13"/>
  <c r="AG36" i="13"/>
  <c r="AF34" i="13"/>
  <c r="AG34" i="13"/>
  <c r="AF36" i="13"/>
  <c r="AG15" i="13"/>
  <c r="AG17" i="13"/>
  <c r="AE15" i="13"/>
  <c r="AE17" i="13"/>
  <c r="AF18" i="13" l="1"/>
  <c r="AF37" i="13"/>
  <c r="Y18" i="13"/>
  <c r="AH18" i="13"/>
  <c r="AH37" i="13"/>
  <c r="W37" i="13"/>
  <c r="Y17" i="13"/>
  <c r="Y11" i="13"/>
  <c r="X11" i="13"/>
  <c r="AH4" i="13"/>
  <c r="AG4" i="13"/>
  <c r="AF4" i="13"/>
  <c r="AE4" i="13"/>
  <c r="AH15" i="13" l="1"/>
  <c r="AF17" i="13"/>
  <c r="X18" i="13"/>
  <c r="AF15" i="13"/>
  <c r="AH17" i="13"/>
  <c r="X21" i="13"/>
  <c r="X24" i="13"/>
  <c r="X27" i="13"/>
  <c r="X30" i="13"/>
  <c r="X5" i="13"/>
  <c r="X8" i="13"/>
  <c r="X14" i="13"/>
  <c r="Y21" i="13"/>
  <c r="W5" i="13" l="1"/>
  <c r="Y37" i="13" l="1"/>
  <c r="AG37" i="13" l="1"/>
  <c r="AE37" i="13"/>
  <c r="Y24" i="13" l="1"/>
  <c r="Y30" i="13"/>
  <c r="Y33" i="13"/>
  <c r="Y27" i="13"/>
  <c r="AG19" i="13"/>
  <c r="Y14" i="13"/>
  <c r="Y8" i="13"/>
  <c r="AF20" i="13"/>
  <c r="AE21" i="13"/>
  <c r="AE20" i="13"/>
  <c r="AG18" i="13" l="1"/>
  <c r="AE18" i="13"/>
</calcChain>
</file>

<file path=xl/sharedStrings.xml><?xml version="1.0" encoding="utf-8"?>
<sst xmlns="http://schemas.openxmlformats.org/spreadsheetml/2006/main" count="383" uniqueCount="95">
  <si>
    <t>Taux en emploi</t>
  </si>
  <si>
    <t>Taux de sorties positives</t>
  </si>
  <si>
    <t>Taux de réponse</t>
  </si>
  <si>
    <t>Nb apprentis au 1er janvier</t>
  </si>
  <si>
    <t>Nb apprentis en mobilité européenne</t>
  </si>
  <si>
    <t>Nb apprentis en situation d'handicap</t>
  </si>
  <si>
    <t xml:space="preserve">Nb de rupture </t>
  </si>
  <si>
    <t>Examen</t>
  </si>
  <si>
    <t>Enquête sur situation 6 mois après la fin du contrat</t>
  </si>
  <si>
    <t>Enquête annuelle de satisfaction apprenti</t>
  </si>
  <si>
    <t>Enquête annuelle de satisfaction entreprise</t>
  </si>
  <si>
    <t>Taux de rupture</t>
  </si>
  <si>
    <t>Taux de Présentation</t>
  </si>
  <si>
    <t xml:space="preserve">Taux de réussite </t>
  </si>
  <si>
    <t>Enquêtes annuelles  de satisfaction</t>
  </si>
  <si>
    <t>Nb présents à l'examen</t>
  </si>
  <si>
    <t>Nb de reçus</t>
  </si>
  <si>
    <t>Nb en emploi</t>
  </si>
  <si>
    <t>Nb en emploi dans le métier visé</t>
  </si>
  <si>
    <t xml:space="preserve">Nb en poursuite formation </t>
  </si>
  <si>
    <t>Nb autres situation</t>
  </si>
  <si>
    <t>Nb pas de réponse</t>
  </si>
  <si>
    <t>Nb très satisfait</t>
  </si>
  <si>
    <t>Nb satisfait</t>
  </si>
  <si>
    <t>Nb autres réponses</t>
  </si>
  <si>
    <t xml:space="preserve"> DONT Taux en emploi dans le métier visé</t>
  </si>
  <si>
    <t>Taux de poursuite d'étude</t>
  </si>
  <si>
    <t>Taux satisfaction apprenti</t>
  </si>
  <si>
    <t>Taux satisfaction entreprise</t>
  </si>
  <si>
    <t>1ère année</t>
  </si>
  <si>
    <t>2ème année</t>
  </si>
  <si>
    <t>Les 2 années (1ère et 2ème)</t>
  </si>
  <si>
    <t>CAP Cuisine</t>
  </si>
  <si>
    <t>BP Art de la cuisine</t>
  </si>
  <si>
    <t>Total métier "cuisine"</t>
  </si>
  <si>
    <t>CAP Commercialisation et services hôtel-café-restaurant</t>
  </si>
  <si>
    <t>BP Art du service et commercialisation en restaurant</t>
  </si>
  <si>
    <t>Total métier "Service hôtellerie"</t>
  </si>
  <si>
    <t>CAP carossier automobile</t>
  </si>
  <si>
    <t>CAP Peinture automobile</t>
  </si>
  <si>
    <t>TFP Carrossier peintre</t>
  </si>
  <si>
    <t>Total métier "carrosserie"</t>
  </si>
  <si>
    <t>CAP Maintenance des véhicules Option Véhicules de Transport Routier</t>
  </si>
  <si>
    <t>Total métier "automobile"</t>
  </si>
  <si>
    <t>CAP Maintenance des matériels Option A matériels agricoles</t>
  </si>
  <si>
    <t>CAP Maintenance des matériels Option C Matériels espaces verts</t>
  </si>
  <si>
    <t>Total "maintenance matériels"</t>
  </si>
  <si>
    <t>CAP Métiers de la coiffure</t>
  </si>
  <si>
    <t>CS Coiffure coupe couleur</t>
  </si>
  <si>
    <t xml:space="preserve">BP Coiffure  </t>
  </si>
  <si>
    <t>Total métiers de la coiffure</t>
  </si>
  <si>
    <t>CAP Esthétique - Cosmétique - parfumerie</t>
  </si>
  <si>
    <t>BP Esthétique- Cosmétique Parfumerie</t>
  </si>
  <si>
    <t>Total métiers de l'esthétique</t>
  </si>
  <si>
    <t>CAP Equipier Polyvalent du Commerce</t>
  </si>
  <si>
    <t>TP Conseiller de vente</t>
  </si>
  <si>
    <t>Total  métiers "Commerce"</t>
  </si>
  <si>
    <t>CAP Couvreur</t>
  </si>
  <si>
    <t>CAP Maçon</t>
  </si>
  <si>
    <t>TP Chef d'équipe gros œuvre</t>
  </si>
  <si>
    <t>Total filière Bâtiment "Gros Œuvre"</t>
  </si>
  <si>
    <t>CAP Electricien</t>
  </si>
  <si>
    <t xml:space="preserve">CAP Monteur en installations sanitaires </t>
  </si>
  <si>
    <t>CAP Monteur en installations thermiques</t>
  </si>
  <si>
    <t>Total filière Bâtiment "Energie"</t>
  </si>
  <si>
    <t xml:space="preserve">CAP Menuisier Fabriquant </t>
  </si>
  <si>
    <t>CAP Menuisier installateur</t>
  </si>
  <si>
    <t>CAP Métiers du plâtre et de l'isolation</t>
  </si>
  <si>
    <t>CAP Peintre applicateur de revêtement</t>
  </si>
  <si>
    <t>TP Solier moquettiste</t>
  </si>
  <si>
    <t>Total filière Bâtiment "Aménagement finition"</t>
  </si>
  <si>
    <t xml:space="preserve">Année </t>
  </si>
  <si>
    <t>Centre de Formation d'Apprentis de</t>
  </si>
  <si>
    <t xml:space="preserve">TOTAL </t>
  </si>
  <si>
    <t>CAP Maintenance des véhicules  Option Voitures particulières</t>
  </si>
  <si>
    <t>Brevet Technicien Supérieur  Maintenance des Véhicules Option Voitures particulières</t>
  </si>
  <si>
    <t>CS zingueur</t>
  </si>
  <si>
    <t>CAP Boucher</t>
  </si>
  <si>
    <t>CAP Charcutier traiteur</t>
  </si>
  <si>
    <t>CS Vente Conseil en boucherie</t>
  </si>
  <si>
    <t>BP Boucher</t>
  </si>
  <si>
    <t>Total</t>
  </si>
  <si>
    <t>CAP Boulanger</t>
  </si>
  <si>
    <t>CAP Glacier Fabricant</t>
  </si>
  <si>
    <t>CAP Pâtissier</t>
  </si>
  <si>
    <t>CS Boulangerie spécialisée</t>
  </si>
  <si>
    <t>Année 0</t>
  </si>
  <si>
    <t>Total métiers de la viande</t>
  </si>
  <si>
    <t>Total métiers de la boulangerie et pâtisserie</t>
  </si>
  <si>
    <t>année 0</t>
  </si>
  <si>
    <t>TP Technicien Maintenance en Equipements de Confort Climatique (TMECC)</t>
  </si>
  <si>
    <t>BTM Pâtissier Confiseur Glacier Traiteur</t>
  </si>
  <si>
    <t>Bac Professionnel  Maintenance des véhicules automobiles Option Voitures particulières
(BPC1 = 6 + BCP2 = 18 : 1ere année 24 ;; BCP3 = 16)</t>
  </si>
  <si>
    <t/>
  </si>
  <si>
    <t>CMA Formation Aveyron - 2024-2025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</si>
</sst>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7202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8131D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7" fillId="2" borderId="11" xfId="0" applyFont="1" applyFill="1" applyBorder="1" applyAlignment="1">
      <alignment horizontal="centerContinuous" vertical="center" wrapText="1"/>
    </xf>
    <xf numFmtId="0" fontId="15" fillId="4" borderId="11" xfId="0" applyFont="1" applyFill="1" applyBorder="1" applyAlignment="1">
      <alignment horizontal="centerContinuous" vertical="center" wrapText="1"/>
    </xf>
    <xf numFmtId="0" fontId="2" fillId="0" borderId="0" xfId="0" applyFont="1"/>
    <xf numFmtId="164" fontId="7" fillId="0" borderId="3" xfId="0" applyNumberFormat="1" applyFont="1" applyBorder="1" applyAlignment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0" fontId="12" fillId="4" borderId="6" xfId="0" applyFont="1" applyFill="1" applyBorder="1" applyAlignment="1">
      <alignment horizontal="centerContinuous" vertical="center" wrapText="1"/>
    </xf>
    <xf numFmtId="0" fontId="6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6" borderId="26" xfId="0" applyFont="1" applyFill="1" applyBorder="1" applyAlignment="1">
      <alignment vertical="center" wrapText="1"/>
    </xf>
    <xf numFmtId="0" fontId="10" fillId="6" borderId="37" xfId="0" applyFont="1" applyFill="1" applyBorder="1" applyAlignment="1">
      <alignment vertical="center" wrapText="1"/>
    </xf>
    <xf numFmtId="0" fontId="6" fillId="6" borderId="23" xfId="0" applyFont="1" applyFill="1" applyBorder="1" applyAlignment="1">
      <alignment vertical="center" wrapText="1"/>
    </xf>
    <xf numFmtId="0" fontId="6" fillId="6" borderId="24" xfId="0" applyFont="1" applyFill="1" applyBorder="1" applyAlignment="1">
      <alignment vertical="center" wrapText="1"/>
    </xf>
    <xf numFmtId="0" fontId="10" fillId="6" borderId="35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vertical="center" wrapText="1"/>
    </xf>
    <xf numFmtId="164" fontId="7" fillId="0" borderId="52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164" fontId="7" fillId="0" borderId="28" xfId="0" applyNumberFormat="1" applyFont="1" applyBorder="1" applyAlignment="1">
      <alignment vertical="center"/>
    </xf>
    <xf numFmtId="164" fontId="8" fillId="2" borderId="52" xfId="0" applyNumberFormat="1" applyFont="1" applyFill="1" applyBorder="1" applyAlignment="1">
      <alignment vertical="center"/>
    </xf>
    <xf numFmtId="164" fontId="7" fillId="0" borderId="53" xfId="0" applyNumberFormat="1" applyFont="1" applyBorder="1" applyAlignment="1">
      <alignment vertical="center"/>
    </xf>
    <xf numFmtId="1" fontId="9" fillId="0" borderId="52" xfId="0" applyNumberFormat="1" applyFont="1" applyBorder="1" applyAlignment="1">
      <alignment vertical="center"/>
    </xf>
    <xf numFmtId="164" fontId="7" fillId="3" borderId="52" xfId="0" applyNumberFormat="1" applyFont="1" applyFill="1" applyBorder="1" applyAlignment="1">
      <alignment vertical="center"/>
    </xf>
    <xf numFmtId="164" fontId="11" fillId="3" borderId="52" xfId="0" applyNumberFormat="1" applyFont="1" applyFill="1" applyBorder="1" applyAlignment="1">
      <alignment vertical="center"/>
    </xf>
    <xf numFmtId="164" fontId="11" fillId="2" borderId="52" xfId="0" applyNumberFormat="1" applyFont="1" applyFill="1" applyBorder="1" applyAlignment="1">
      <alignment vertical="center"/>
    </xf>
    <xf numFmtId="164" fontId="7" fillId="0" borderId="54" xfId="0" applyNumberFormat="1" applyFont="1" applyBorder="1" applyAlignment="1">
      <alignment vertical="center"/>
    </xf>
    <xf numFmtId="164" fontId="8" fillId="2" borderId="14" xfId="0" applyNumberFormat="1" applyFont="1" applyFill="1" applyBorder="1" applyAlignment="1">
      <alignment vertical="center"/>
    </xf>
    <xf numFmtId="164" fontId="7" fillId="6" borderId="14" xfId="0" applyNumberFormat="1" applyFont="1" applyFill="1" applyBorder="1" applyAlignment="1">
      <alignment vertical="center"/>
    </xf>
    <xf numFmtId="164" fontId="7" fillId="0" borderId="55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0" fontId="10" fillId="6" borderId="11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2" fillId="4" borderId="11" xfId="0" applyNumberFormat="1" applyFont="1" applyFill="1" applyBorder="1" applyAlignment="1">
      <alignment horizontal="center" vertical="center" wrapText="1"/>
    </xf>
    <xf numFmtId="3" fontId="1" fillId="4" borderId="11" xfId="0" applyNumberFormat="1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centerContinuous" vertical="center"/>
    </xf>
    <xf numFmtId="0" fontId="18" fillId="2" borderId="11" xfId="0" applyFont="1" applyFill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3" borderId="11" xfId="0" applyNumberFormat="1" applyFont="1" applyFill="1" applyBorder="1" applyAlignment="1">
      <alignment vertical="center"/>
    </xf>
    <xf numFmtId="164" fontId="11" fillId="3" borderId="11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164" fontId="7" fillId="6" borderId="11" xfId="0" applyNumberFormat="1" applyFont="1" applyFill="1" applyBorder="1" applyAlignment="1">
      <alignment vertical="center"/>
    </xf>
    <xf numFmtId="164" fontId="8" fillId="3" borderId="11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8" fillId="2" borderId="6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vertical="center"/>
    </xf>
    <xf numFmtId="164" fontId="3" fillId="0" borderId="57" xfId="0" applyNumberFormat="1" applyFont="1" applyBorder="1" applyAlignment="1">
      <alignment vertical="center"/>
    </xf>
    <xf numFmtId="0" fontId="6" fillId="0" borderId="52" xfId="0" applyFont="1" applyBorder="1" applyAlignment="1">
      <alignment vertical="center" wrapText="1"/>
    </xf>
    <xf numFmtId="0" fontId="5" fillId="0" borderId="52" xfId="0" applyFont="1" applyBorder="1" applyAlignment="1">
      <alignment vertical="center"/>
    </xf>
    <xf numFmtId="0" fontId="5" fillId="5" borderId="52" xfId="0" applyFont="1" applyFill="1" applyBorder="1" applyAlignment="1">
      <alignment vertical="center"/>
    </xf>
    <xf numFmtId="164" fontId="8" fillId="3" borderId="52" xfId="0" applyNumberFormat="1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3" borderId="13" xfId="0" applyNumberFormat="1" applyFont="1" applyFill="1" applyBorder="1" applyAlignment="1">
      <alignment vertical="center"/>
    </xf>
    <xf numFmtId="164" fontId="3" fillId="0" borderId="52" xfId="0" applyNumberFormat="1" applyFont="1" applyBorder="1" applyAlignment="1">
      <alignment vertical="center"/>
    </xf>
    <xf numFmtId="164" fontId="7" fillId="0" borderId="58" xfId="0" applyNumberFormat="1" applyFont="1" applyBorder="1" applyAlignment="1">
      <alignment vertical="center"/>
    </xf>
    <xf numFmtId="164" fontId="3" fillId="3" borderId="52" xfId="0" applyNumberFormat="1" applyFont="1" applyFill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19" fillId="2" borderId="6" xfId="0" applyNumberFormat="1" applyFont="1" applyFill="1" applyBorder="1" applyAlignment="1">
      <alignment vertical="center"/>
    </xf>
    <xf numFmtId="164" fontId="3" fillId="6" borderId="6" xfId="0" applyNumberFormat="1" applyFont="1" applyFill="1" applyBorder="1" applyAlignment="1">
      <alignment vertical="center"/>
    </xf>
    <xf numFmtId="164" fontId="3" fillId="0" borderId="58" xfId="0" applyNumberFormat="1" applyFont="1" applyBorder="1" applyAlignment="1">
      <alignment vertical="center"/>
    </xf>
    <xf numFmtId="164" fontId="3" fillId="6" borderId="52" xfId="0" applyNumberFormat="1" applyFont="1" applyFill="1" applyBorder="1" applyAlignment="1">
      <alignment vertical="center"/>
    </xf>
    <xf numFmtId="164" fontId="19" fillId="3" borderId="52" xfId="0" applyNumberFormat="1" applyFont="1" applyFill="1" applyBorder="1" applyAlignment="1">
      <alignment vertical="center"/>
    </xf>
    <xf numFmtId="164" fontId="19" fillId="2" borderId="52" xfId="0" applyNumberFormat="1" applyFont="1" applyFill="1" applyBorder="1" applyAlignment="1">
      <alignment vertical="center"/>
    </xf>
    <xf numFmtId="164" fontId="3" fillId="6" borderId="53" xfId="0" applyNumberFormat="1" applyFont="1" applyFill="1" applyBorder="1" applyAlignment="1">
      <alignment vertical="center"/>
    </xf>
    <xf numFmtId="164" fontId="19" fillId="2" borderId="11" xfId="0" applyNumberFormat="1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10" fillId="0" borderId="52" xfId="0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9" fillId="5" borderId="52" xfId="0" applyFont="1" applyFill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8" xfId="0" applyFont="1" applyBorder="1" applyAlignment="1">
      <alignment vertical="center"/>
    </xf>
    <xf numFmtId="164" fontId="7" fillId="0" borderId="29" xfId="0" applyNumberFormat="1" applyFont="1" applyBorder="1" applyAlignment="1">
      <alignment vertical="center"/>
    </xf>
    <xf numFmtId="164" fontId="7" fillId="0" borderId="57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/>
    </xf>
    <xf numFmtId="164" fontId="7" fillId="0" borderId="34" xfId="0" applyNumberFormat="1" applyFont="1" applyBorder="1" applyAlignment="1">
      <alignment vertical="center"/>
    </xf>
    <xf numFmtId="164" fontId="7" fillId="0" borderId="59" xfId="0" applyNumberFormat="1" applyFont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164" fontId="7" fillId="0" borderId="60" xfId="0" applyNumberFormat="1" applyFont="1" applyBorder="1" applyAlignment="1">
      <alignment vertical="center"/>
    </xf>
    <xf numFmtId="164" fontId="3" fillId="0" borderId="28" xfId="0" applyNumberFormat="1" applyFont="1" applyBorder="1" applyAlignment="1">
      <alignment vertical="center"/>
    </xf>
    <xf numFmtId="164" fontId="3" fillId="0" borderId="53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43" xfId="0" applyFill="1" applyBorder="1" applyAlignment="1">
      <alignment vertical="center"/>
    </xf>
    <xf numFmtId="0" fontId="5" fillId="7" borderId="61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0" fillId="7" borderId="18" xfId="0" applyFill="1" applyBorder="1" applyAlignment="1">
      <alignment vertical="center"/>
    </xf>
    <xf numFmtId="0" fontId="0" fillId="7" borderId="18" xfId="0" applyFill="1" applyBorder="1"/>
    <xf numFmtId="0" fontId="5" fillId="7" borderId="18" xfId="0" applyFont="1" applyFill="1" applyBorder="1" applyAlignment="1">
      <alignment vertical="center"/>
    </xf>
    <xf numFmtId="0" fontId="1" fillId="7" borderId="11" xfId="0" applyFont="1" applyFill="1" applyBorder="1"/>
    <xf numFmtId="0" fontId="6" fillId="6" borderId="11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/>
    </xf>
    <xf numFmtId="164" fontId="3" fillId="3" borderId="11" xfId="0" applyNumberFormat="1" applyFont="1" applyFill="1" applyBorder="1" applyAlignment="1">
      <alignment vertical="center"/>
    </xf>
    <xf numFmtId="164" fontId="19" fillId="3" borderId="11" xfId="0" applyNumberFormat="1" applyFont="1" applyFill="1" applyBorder="1" applyAlignment="1">
      <alignment vertical="center"/>
    </xf>
    <xf numFmtId="164" fontId="17" fillId="0" borderId="11" xfId="0" applyNumberFormat="1" applyFont="1" applyBorder="1" applyAlignment="1">
      <alignment vertical="center"/>
    </xf>
    <xf numFmtId="164" fontId="17" fillId="3" borderId="11" xfId="0" applyNumberFormat="1" applyFont="1" applyFill="1" applyBorder="1" applyAlignment="1">
      <alignment vertical="center"/>
    </xf>
    <xf numFmtId="164" fontId="20" fillId="3" borderId="11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vertical="center"/>
    </xf>
    <xf numFmtId="0" fontId="10" fillId="6" borderId="13" xfId="0" applyFont="1" applyFill="1" applyBorder="1" applyAlignment="1">
      <alignment vertical="center" wrapText="1"/>
    </xf>
    <xf numFmtId="0" fontId="9" fillId="0" borderId="60" xfId="0" applyFont="1" applyBorder="1" applyAlignment="1">
      <alignment vertical="center"/>
    </xf>
    <xf numFmtId="0" fontId="6" fillId="6" borderId="52" xfId="0" applyFont="1" applyFill="1" applyBorder="1" applyAlignment="1">
      <alignment vertical="center" wrapText="1"/>
    </xf>
    <xf numFmtId="0" fontId="6" fillId="6" borderId="64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7" borderId="65" xfId="0" applyFill="1" applyBorder="1"/>
    <xf numFmtId="0" fontId="0" fillId="7" borderId="15" xfId="0" applyFill="1" applyBorder="1"/>
    <xf numFmtId="0" fontId="5" fillId="7" borderId="42" xfId="0" applyFont="1" applyFill="1" applyBorder="1" applyAlignment="1">
      <alignment vertical="center"/>
    </xf>
    <xf numFmtId="0" fontId="0" fillId="7" borderId="20" xfId="0" applyFill="1" applyBorder="1"/>
    <xf numFmtId="0" fontId="10" fillId="0" borderId="6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4" fontId="3" fillId="0" borderId="34" xfId="0" applyNumberFormat="1" applyFont="1" applyBorder="1" applyAlignment="1">
      <alignment vertical="center"/>
    </xf>
    <xf numFmtId="1" fontId="9" fillId="0" borderId="11" xfId="0" applyNumberFormat="1" applyFont="1" applyBorder="1" applyAlignment="1">
      <alignment vertical="center"/>
    </xf>
    <xf numFmtId="1" fontId="9" fillId="5" borderId="11" xfId="0" applyNumberFormat="1" applyFont="1" applyFill="1" applyBorder="1" applyAlignment="1">
      <alignment vertical="center"/>
    </xf>
    <xf numFmtId="1" fontId="9" fillId="0" borderId="57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1" fontId="5" fillId="0" borderId="52" xfId="0" applyNumberFormat="1" applyFont="1" applyBorder="1" applyAlignment="1">
      <alignment vertical="center"/>
    </xf>
    <xf numFmtId="1" fontId="5" fillId="5" borderId="52" xfId="0" applyNumberFormat="1" applyFont="1" applyFill="1" applyBorder="1" applyAlignment="1">
      <alignment vertical="center"/>
    </xf>
    <xf numFmtId="0" fontId="6" fillId="0" borderId="34" xfId="0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/>
    </xf>
    <xf numFmtId="1" fontId="5" fillId="0" borderId="18" xfId="0" applyNumberFormat="1" applyFont="1" applyBorder="1" applyAlignment="1">
      <alignment vertical="center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5" fillId="4" borderId="19" xfId="0" applyFont="1" applyFill="1" applyBorder="1" applyAlignment="1" applyProtection="1">
      <alignment horizontal="centerContinuous" vertical="center"/>
      <protection locked="0"/>
    </xf>
    <xf numFmtId="0" fontId="15" fillId="4" borderId="18" xfId="0" applyFont="1" applyFill="1" applyBorder="1" applyAlignment="1" applyProtection="1">
      <alignment horizontal="centerContinuous" vertical="center"/>
      <protection locked="0"/>
    </xf>
    <xf numFmtId="0" fontId="15" fillId="4" borderId="11" xfId="0" applyFont="1" applyFill="1" applyBorder="1" applyAlignment="1" applyProtection="1">
      <alignment horizontal="centerContinuous" vertical="center" wrapText="1"/>
      <protection locked="0"/>
    </xf>
    <xf numFmtId="0" fontId="15" fillId="4" borderId="7" xfId="0" applyFont="1" applyFill="1" applyBorder="1" applyAlignment="1" applyProtection="1">
      <alignment horizontal="centerContinuous" vertical="center" wrapText="1"/>
      <protection locked="0"/>
    </xf>
    <xf numFmtId="0" fontId="15" fillId="4" borderId="19" xfId="0" applyFont="1" applyFill="1" applyBorder="1" applyAlignment="1" applyProtection="1">
      <alignment horizontal="centerContinuous" vertical="center" wrapText="1"/>
      <protection locked="0"/>
    </xf>
    <xf numFmtId="0" fontId="15" fillId="4" borderId="18" xfId="0" applyFont="1" applyFill="1" applyBorder="1" applyAlignment="1" applyProtection="1">
      <alignment horizontal="centerContinuous" vertical="center" wrapText="1"/>
      <protection locked="0"/>
    </xf>
    <xf numFmtId="0" fontId="15" fillId="4" borderId="17" xfId="0" applyFont="1" applyFill="1" applyBorder="1" applyAlignment="1" applyProtection="1">
      <alignment horizontal="centerContinuous" vertical="center" wrapText="1"/>
      <protection locked="0"/>
    </xf>
    <xf numFmtId="0" fontId="15" fillId="4" borderId="16" xfId="0" applyFont="1" applyFill="1" applyBorder="1" applyAlignment="1" applyProtection="1">
      <alignment horizontal="centerContinuous" vertical="center" wrapText="1"/>
      <protection locked="0"/>
    </xf>
    <xf numFmtId="0" fontId="1" fillId="0" borderId="0" xfId="0" applyFont="1" applyProtection="1"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Continuous" vertical="center" wrapText="1"/>
      <protection locked="0"/>
    </xf>
    <xf numFmtId="0" fontId="18" fillId="2" borderId="16" xfId="0" applyFont="1" applyFill="1" applyBorder="1" applyAlignment="1" applyProtection="1">
      <alignment horizontal="centerContinuous" vertical="center"/>
      <protection locked="0"/>
    </xf>
    <xf numFmtId="0" fontId="17" fillId="2" borderId="15" xfId="0" applyFont="1" applyFill="1" applyBorder="1" applyAlignment="1" applyProtection="1">
      <alignment horizontal="centerContinuous" vertical="center" wrapText="1"/>
      <protection locked="0"/>
    </xf>
    <xf numFmtId="0" fontId="17" fillId="2" borderId="6" xfId="0" applyFont="1" applyFill="1" applyBorder="1" applyAlignment="1" applyProtection="1">
      <alignment horizontal="centerContinuous" vertical="center" wrapText="1"/>
      <protection locked="0"/>
    </xf>
    <xf numFmtId="0" fontId="17" fillId="2" borderId="11" xfId="0" applyFont="1" applyFill="1" applyBorder="1" applyAlignment="1" applyProtection="1">
      <alignment horizontal="centerContinuous" vertical="center" wrapText="1"/>
      <protection locked="0"/>
    </xf>
    <xf numFmtId="0" fontId="0" fillId="0" borderId="0" xfId="0" applyProtection="1"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Continuous"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54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0" fontId="9" fillId="6" borderId="56" xfId="0" applyFont="1" applyFill="1" applyBorder="1" applyAlignment="1">
      <alignment vertical="center"/>
    </xf>
    <xf numFmtId="1" fontId="9" fillId="0" borderId="3" xfId="0" applyNumberFormat="1" applyFont="1" applyBorder="1" applyAlignment="1">
      <alignment vertical="center"/>
    </xf>
    <xf numFmtId="1" fontId="9" fillId="0" borderId="25" xfId="0" applyNumberFormat="1" applyFont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10" fillId="5" borderId="52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1" fillId="7" borderId="18" xfId="0" applyFont="1" applyFill="1" applyBorder="1"/>
    <xf numFmtId="0" fontId="9" fillId="7" borderId="18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vertical="center"/>
    </xf>
    <xf numFmtId="164" fontId="3" fillId="6" borderId="13" xfId="0" applyNumberFormat="1" applyFont="1" applyFill="1" applyBorder="1" applyAlignment="1">
      <alignment vertical="center"/>
    </xf>
    <xf numFmtId="164" fontId="19" fillId="2" borderId="13" xfId="0" applyNumberFormat="1" applyFont="1" applyFill="1" applyBorder="1" applyAlignment="1">
      <alignment vertical="center"/>
    </xf>
    <xf numFmtId="0" fontId="6" fillId="0" borderId="59" xfId="0" applyFont="1" applyBorder="1" applyAlignment="1">
      <alignment vertical="center" wrapText="1"/>
    </xf>
    <xf numFmtId="164" fontId="3" fillId="3" borderId="13" xfId="0" applyNumberFormat="1" applyFont="1" applyFill="1" applyBorder="1" applyAlignment="1">
      <alignment vertical="center"/>
    </xf>
    <xf numFmtId="164" fontId="19" fillId="3" borderId="13" xfId="0" applyNumberFormat="1" applyFont="1" applyFill="1" applyBorder="1" applyAlignment="1">
      <alignment vertical="center"/>
    </xf>
    <xf numFmtId="0" fontId="10" fillId="0" borderId="2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6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164" fontId="3" fillId="6" borderId="60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164" fontId="11" fillId="2" borderId="13" xfId="0" applyNumberFormat="1" applyFont="1" applyFill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9" fillId="0" borderId="44" xfId="0" applyFont="1" applyBorder="1" applyAlignment="1">
      <alignment vertical="center"/>
    </xf>
    <xf numFmtId="0" fontId="6" fillId="0" borderId="7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64" fontId="21" fillId="3" borderId="11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21" fillId="3" borderId="52" xfId="0" applyNumberFormat="1" applyFont="1" applyFill="1" applyBorder="1" applyAlignment="1">
      <alignment vertical="center"/>
    </xf>
    <xf numFmtId="0" fontId="6" fillId="6" borderId="13" xfId="0" applyFont="1" applyFill="1" applyBorder="1" applyAlignment="1">
      <alignment vertical="center" wrapText="1"/>
    </xf>
    <xf numFmtId="0" fontId="0" fillId="7" borderId="21" xfId="0" applyFill="1" applyBorder="1"/>
    <xf numFmtId="0" fontId="10" fillId="6" borderId="71" xfId="0" applyFont="1" applyFill="1" applyBorder="1" applyAlignment="1">
      <alignment vertical="center" wrapText="1"/>
    </xf>
    <xf numFmtId="0" fontId="6" fillId="6" borderId="71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5" fillId="0" borderId="2" xfId="0" applyNumberFormat="1" applyFont="1" applyBorder="1" applyAlignment="1">
      <alignment vertical="center"/>
    </xf>
    <xf numFmtId="1" fontId="5" fillId="5" borderId="2" xfId="0" applyNumberFormat="1" applyFont="1" applyFill="1" applyBorder="1" applyAlignment="1">
      <alignment vertical="center"/>
    </xf>
    <xf numFmtId="0" fontId="10" fillId="0" borderId="29" xfId="0" applyFont="1" applyBorder="1" applyAlignment="1" applyProtection="1">
      <alignment vertical="center" wrapText="1"/>
      <protection locked="0"/>
    </xf>
    <xf numFmtId="1" fontId="9" fillId="0" borderId="14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6" borderId="0" xfId="0" applyNumberFormat="1" applyFont="1" applyFill="1" applyAlignment="1">
      <alignment vertical="center"/>
    </xf>
    <xf numFmtId="164" fontId="3" fillId="6" borderId="58" xfId="0" applyNumberFormat="1" applyFont="1" applyFill="1" applyBorder="1" applyAlignment="1">
      <alignment vertical="center"/>
    </xf>
    <xf numFmtId="164" fontId="3" fillId="6" borderId="3" xfId="0" applyNumberFormat="1" applyFont="1" applyFill="1" applyBorder="1" applyAlignment="1">
      <alignment vertical="center"/>
    </xf>
    <xf numFmtId="164" fontId="19" fillId="2" borderId="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164" fontId="3" fillId="0" borderId="72" xfId="0" applyNumberFormat="1" applyFont="1" applyBorder="1" applyAlignment="1">
      <alignment vertical="center"/>
    </xf>
    <xf numFmtId="164" fontId="19" fillId="2" borderId="72" xfId="0" applyNumberFormat="1" applyFont="1" applyFill="1" applyBorder="1" applyAlignment="1">
      <alignment vertical="center"/>
    </xf>
    <xf numFmtId="164" fontId="19" fillId="2" borderId="14" xfId="0" applyNumberFormat="1" applyFont="1" applyFill="1" applyBorder="1" applyAlignment="1">
      <alignment vertical="center"/>
    </xf>
    <xf numFmtId="164" fontId="3" fillId="0" borderId="73" xfId="0" applyNumberFormat="1" applyFont="1" applyBorder="1" applyAlignment="1">
      <alignment vertical="center"/>
    </xf>
    <xf numFmtId="164" fontId="3" fillId="0" borderId="55" xfId="0" applyNumberFormat="1" applyFont="1" applyBorder="1" applyAlignment="1">
      <alignment vertical="center"/>
    </xf>
    <xf numFmtId="164" fontId="7" fillId="3" borderId="19" xfId="0" applyNumberFormat="1" applyFont="1" applyFill="1" applyBorder="1" applyAlignment="1">
      <alignment vertical="center"/>
    </xf>
    <xf numFmtId="164" fontId="7" fillId="0" borderId="19" xfId="0" applyNumberFormat="1" applyFont="1" applyBorder="1" applyAlignment="1">
      <alignment vertical="center"/>
    </xf>
    <xf numFmtId="164" fontId="8" fillId="2" borderId="29" xfId="0" applyNumberFormat="1" applyFont="1" applyFill="1" applyBorder="1" applyAlignment="1">
      <alignment vertical="center"/>
    </xf>
    <xf numFmtId="0" fontId="9" fillId="5" borderId="57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9" fillId="5" borderId="44" xfId="0" applyFont="1" applyFill="1" applyBorder="1" applyAlignment="1">
      <alignment vertical="center"/>
    </xf>
    <xf numFmtId="1" fontId="9" fillId="5" borderId="57" xfId="0" applyNumberFormat="1" applyFont="1" applyFill="1" applyBorder="1" applyAlignment="1">
      <alignment vertical="center"/>
    </xf>
    <xf numFmtId="1" fontId="0" fillId="0" borderId="0" xfId="0" applyNumberFormat="1" applyProtection="1">
      <protection locked="0"/>
    </xf>
    <xf numFmtId="0" fontId="18" fillId="0" borderId="60" xfId="0" applyFont="1" applyBorder="1" applyAlignment="1">
      <alignment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6" borderId="51" xfId="0" applyFont="1" applyFill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6" borderId="63" xfId="0" applyFont="1" applyFill="1" applyBorder="1" applyAlignment="1">
      <alignment horizontal="left" vertical="center" wrapText="1"/>
    </xf>
    <xf numFmtId="0" fontId="9" fillId="0" borderId="67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3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0" fillId="5" borderId="53" xfId="0" applyFont="1" applyFill="1" applyBorder="1" applyAlignment="1">
      <alignment vertical="center" wrapText="1"/>
    </xf>
    <xf numFmtId="0" fontId="9" fillId="5" borderId="53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9" fillId="0" borderId="48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5" borderId="60" xfId="0" applyFont="1" applyFill="1" applyBorder="1" applyAlignment="1">
      <alignment vertical="center"/>
    </xf>
    <xf numFmtId="0" fontId="9" fillId="0" borderId="63" xfId="0" applyFont="1" applyFill="1" applyBorder="1" applyAlignment="1">
      <alignment horizontal="left" vertical="center" wrapText="1"/>
    </xf>
    <xf numFmtId="0" fontId="6" fillId="0" borderId="28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164" fontId="21" fillId="2" borderId="52" xfId="0" applyNumberFormat="1" applyFont="1" applyFill="1" applyBorder="1" applyAlignment="1">
      <alignment vertical="center"/>
    </xf>
    <xf numFmtId="0" fontId="6" fillId="0" borderId="29" xfId="0" applyFont="1" applyBorder="1" applyAlignment="1" applyProtection="1">
      <alignment vertical="center" wrapText="1"/>
      <protection locked="0"/>
    </xf>
    <xf numFmtId="1" fontId="5" fillId="0" borderId="11" xfId="0" applyNumberFormat="1" applyFont="1" applyBorder="1" applyAlignment="1">
      <alignment vertical="center"/>
    </xf>
    <xf numFmtId="164" fontId="21" fillId="2" borderId="11" xfId="0" applyNumberFormat="1" applyFont="1" applyFill="1" applyBorder="1" applyAlignment="1">
      <alignment vertical="center"/>
    </xf>
    <xf numFmtId="0" fontId="6" fillId="0" borderId="54" xfId="0" applyFont="1" applyBorder="1" applyAlignment="1" applyProtection="1">
      <alignment vertical="center" wrapText="1"/>
      <protection locked="0"/>
    </xf>
    <xf numFmtId="1" fontId="5" fillId="0" borderId="14" xfId="0" applyNumberFormat="1" applyFont="1" applyBorder="1" applyAlignment="1">
      <alignment vertical="center"/>
    </xf>
    <xf numFmtId="164" fontId="3" fillId="0" borderId="5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24" fillId="0" borderId="0" xfId="0" applyFont="1" applyProtection="1">
      <protection locked="0"/>
    </xf>
    <xf numFmtId="0" fontId="24" fillId="0" borderId="0" xfId="0" applyFont="1"/>
    <xf numFmtId="0" fontId="5" fillId="6" borderId="56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6" borderId="0" xfId="0" applyNumberFormat="1" applyFont="1" applyFill="1" applyAlignment="1">
      <alignment vertical="center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A8131D"/>
      <color rgb="FFB0D2D9"/>
      <color rgb="FF0F3250"/>
      <color rgb="FFEA4B3C"/>
      <color rgb="FFA8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23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38680</xdr:rowOff>
    </xdr:from>
    <xdr:to>
      <xdr:col>0</xdr:col>
      <xdr:colOff>820615</xdr:colOff>
      <xdr:row>1</xdr:row>
      <xdr:rowOff>578827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2" y="38680"/>
          <a:ext cx="754673" cy="877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864642</xdr:colOff>
      <xdr:row>1</xdr:row>
      <xdr:rowOff>601133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07492" cy="9345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88"/>
  <sheetViews>
    <sheetView showGridLines="0"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K9" sqref="AK9"/>
    </sheetView>
  </sheetViews>
  <sheetFormatPr baseColWidth="10" defaultColWidth="11.42578125" defaultRowHeight="15" x14ac:dyDescent="0.25"/>
  <cols>
    <col min="1" max="1" width="42.7109375" customWidth="1"/>
    <col min="2" max="2" width="12" customWidth="1"/>
    <col min="3" max="3" width="7.28515625" customWidth="1"/>
    <col min="4" max="4" width="9" customWidth="1"/>
    <col min="5" max="5" width="7.28515625" customWidth="1"/>
    <col min="6" max="6" width="6.7109375" hidden="1" customWidth="1"/>
    <col min="7" max="8" width="6.7109375" customWidth="1"/>
    <col min="9" max="13" width="6.7109375" style="1" hidden="1" customWidth="1"/>
    <col min="14" max="21" width="6.7109375" customWidth="1"/>
    <col min="22" max="22" width="1.28515625" customWidth="1"/>
    <col min="23" max="23" width="8.5703125" hidden="1" customWidth="1"/>
    <col min="24" max="24" width="10.7109375" customWidth="1"/>
    <col min="25" max="25" width="8.5703125" customWidth="1"/>
    <col min="26" max="26" width="8.5703125" hidden="1" customWidth="1"/>
    <col min="27" max="30" width="9.7109375" hidden="1" customWidth="1"/>
    <col min="31" max="31" width="8.5703125" customWidth="1"/>
    <col min="32" max="32" width="9.7109375" customWidth="1"/>
    <col min="33" max="33" width="8.5703125" customWidth="1"/>
    <col min="34" max="34" width="9.7109375" customWidth="1"/>
    <col min="35" max="35" width="1.28515625" customWidth="1"/>
  </cols>
  <sheetData>
    <row r="1" spans="1:34" ht="26.45" customHeight="1" x14ac:dyDescent="0.25">
      <c r="A1" s="61"/>
      <c r="B1" s="62"/>
      <c r="C1" s="287" t="s">
        <v>3</v>
      </c>
      <c r="D1" s="287" t="s">
        <v>4</v>
      </c>
      <c r="E1" s="287" t="s">
        <v>5</v>
      </c>
      <c r="F1" s="287" t="s">
        <v>6</v>
      </c>
      <c r="G1" s="63" t="s">
        <v>7</v>
      </c>
      <c r="H1" s="63"/>
      <c r="I1" s="5" t="s">
        <v>8</v>
      </c>
      <c r="J1" s="5"/>
      <c r="K1" s="5"/>
      <c r="L1" s="5"/>
      <c r="M1" s="5"/>
      <c r="N1" s="5" t="s">
        <v>9</v>
      </c>
      <c r="O1" s="5"/>
      <c r="P1" s="5"/>
      <c r="Q1" s="5"/>
      <c r="R1" s="5" t="s">
        <v>10</v>
      </c>
      <c r="S1" s="5"/>
      <c r="T1" s="5"/>
      <c r="U1" s="5"/>
      <c r="V1" s="135"/>
      <c r="W1" s="285" t="s">
        <v>11</v>
      </c>
      <c r="X1" s="285" t="s">
        <v>12</v>
      </c>
      <c r="Y1" s="285" t="s">
        <v>13</v>
      </c>
      <c r="Z1" s="4" t="s">
        <v>8</v>
      </c>
      <c r="AA1" s="64"/>
      <c r="AB1" s="64"/>
      <c r="AC1" s="4"/>
      <c r="AD1" s="4"/>
      <c r="AE1" s="4" t="s">
        <v>14</v>
      </c>
      <c r="AF1" s="4"/>
      <c r="AG1" s="4"/>
      <c r="AH1" s="4"/>
    </row>
    <row r="2" spans="1:34" ht="49.9" customHeight="1" thickBot="1" x14ac:dyDescent="0.3">
      <c r="A2" s="281" t="s">
        <v>94</v>
      </c>
      <c r="B2" s="282"/>
      <c r="C2" s="288"/>
      <c r="D2" s="288"/>
      <c r="E2" s="288"/>
      <c r="F2" s="288"/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10" t="s">
        <v>22</v>
      </c>
      <c r="O2" s="10" t="s">
        <v>23</v>
      </c>
      <c r="P2" s="10" t="s">
        <v>24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21</v>
      </c>
      <c r="V2" s="135"/>
      <c r="W2" s="286"/>
      <c r="X2" s="286"/>
      <c r="Y2" s="286"/>
      <c r="Z2" s="212" t="s">
        <v>2</v>
      </c>
      <c r="AA2" s="8" t="s">
        <v>0</v>
      </c>
      <c r="AB2" s="8" t="s">
        <v>25</v>
      </c>
      <c r="AC2" s="8" t="s">
        <v>26</v>
      </c>
      <c r="AD2" s="8" t="s">
        <v>1</v>
      </c>
      <c r="AE2" s="212" t="s">
        <v>2</v>
      </c>
      <c r="AF2" s="18" t="s">
        <v>27</v>
      </c>
      <c r="AG2" s="212" t="s">
        <v>2</v>
      </c>
      <c r="AH2" s="18" t="s">
        <v>28</v>
      </c>
    </row>
    <row r="3" spans="1:34" ht="10.5" customHeight="1" thickTop="1" x14ac:dyDescent="0.25">
      <c r="A3" s="283" t="s">
        <v>77</v>
      </c>
      <c r="B3" s="106" t="s">
        <v>86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325"/>
      <c r="V3" s="210"/>
      <c r="W3" s="114" t="str">
        <f>IF($C3=0,"",F3/$C3)</f>
        <v/>
      </c>
      <c r="X3" s="68"/>
      <c r="Y3" s="68"/>
      <c r="Z3" s="69"/>
      <c r="AA3" s="68"/>
      <c r="AB3" s="68"/>
      <c r="AC3" s="68"/>
      <c r="AD3" s="68"/>
      <c r="AE3" s="70" t="str">
        <f>IF((N3+O3+P3+Q3)=0,"",1-(Q3/(N3+O3+P3+Q3)))</f>
        <v/>
      </c>
      <c r="AF3" s="67" t="str">
        <f>IF((N3+O3+P3)=0,"",(N3+O3)/(N3+O3+P3))</f>
        <v/>
      </c>
      <c r="AG3" s="70" t="str">
        <f>IF((R3+S3+T3+U3)=0,"",1-(U3/(R3+S3+T3+U3)))</f>
        <v/>
      </c>
      <c r="AH3" s="115" t="str">
        <f>IF((R3+S3+T3)=0,"",(S3+R3)/(R3+S3+T3))</f>
        <v/>
      </c>
    </row>
    <row r="4" spans="1:34" s="1" customFormat="1" ht="10.9" customHeight="1" x14ac:dyDescent="0.25">
      <c r="A4" s="284"/>
      <c r="B4" s="60" t="s">
        <v>29</v>
      </c>
      <c r="C4" s="65">
        <v>12</v>
      </c>
      <c r="D4" s="65"/>
      <c r="E4" s="65">
        <v>2</v>
      </c>
      <c r="F4" s="65"/>
      <c r="G4" s="66"/>
      <c r="H4" s="66"/>
      <c r="I4" s="66"/>
      <c r="J4" s="66"/>
      <c r="K4" s="66"/>
      <c r="L4" s="66"/>
      <c r="M4" s="66"/>
      <c r="N4" s="65">
        <v>1</v>
      </c>
      <c r="O4" s="65">
        <v>0</v>
      </c>
      <c r="P4" s="65">
        <v>0</v>
      </c>
      <c r="Q4" s="65">
        <v>12</v>
      </c>
      <c r="R4" s="65">
        <v>3</v>
      </c>
      <c r="S4" s="65">
        <v>9</v>
      </c>
      <c r="T4" s="65">
        <v>0</v>
      </c>
      <c r="U4" s="110">
        <v>0</v>
      </c>
      <c r="V4" s="211"/>
      <c r="W4" s="114">
        <f>IF($C4=0,"",F4/$C4)</f>
        <v>0</v>
      </c>
      <c r="X4" s="68"/>
      <c r="Y4" s="68"/>
      <c r="Z4" s="69"/>
      <c r="AA4" s="68"/>
      <c r="AB4" s="68"/>
      <c r="AC4" s="68"/>
      <c r="AD4" s="68"/>
      <c r="AE4" s="70">
        <f>IF((N4+O4+P4+Q4)=0,"",1-(Q4/(N4+O4+P4+Q4)))</f>
        <v>7.6923076923076872E-2</v>
      </c>
      <c r="AF4" s="67">
        <f>IF((N4+O4+P4)=0,"",(N4+O4)/(N4+O4+P4))</f>
        <v>1</v>
      </c>
      <c r="AG4" s="70">
        <f>IF((R4+S4+T4+U4)=0,"",1-(U4/(R4+S4+T4+U4)))</f>
        <v>1</v>
      </c>
      <c r="AH4" s="115">
        <f>IF((R4+S4+T4)=0,"",(S4+R4)/(R4+S4+T4))</f>
        <v>1</v>
      </c>
    </row>
    <row r="5" spans="1:34" s="1" customFormat="1" ht="10.9" customHeight="1" x14ac:dyDescent="0.25">
      <c r="A5" s="284"/>
      <c r="B5" s="60" t="s">
        <v>30</v>
      </c>
      <c r="C5" s="65">
        <v>17</v>
      </c>
      <c r="D5" s="65">
        <v>2</v>
      </c>
      <c r="E5" s="65">
        <v>5</v>
      </c>
      <c r="F5" s="65"/>
      <c r="G5" s="65">
        <v>15</v>
      </c>
      <c r="H5" s="65">
        <v>12</v>
      </c>
      <c r="I5" s="65"/>
      <c r="J5" s="65"/>
      <c r="K5" s="65"/>
      <c r="L5" s="65"/>
      <c r="M5" s="65"/>
      <c r="N5" s="65">
        <v>1</v>
      </c>
      <c r="O5" s="65">
        <v>2</v>
      </c>
      <c r="P5" s="65">
        <v>0</v>
      </c>
      <c r="Q5" s="65">
        <v>14</v>
      </c>
      <c r="R5" s="65">
        <v>3</v>
      </c>
      <c r="S5" s="65">
        <v>12</v>
      </c>
      <c r="T5" s="65">
        <v>1</v>
      </c>
      <c r="U5" s="110">
        <v>0</v>
      </c>
      <c r="V5" s="211"/>
      <c r="W5" s="114">
        <f t="shared" ref="W5:W14" si="0">IF($C5=0,"",F5/$C5)</f>
        <v>0</v>
      </c>
      <c r="X5" s="67">
        <f t="shared" ref="X5:X14" si="1">IF($C5=0,"",G5/$C5)</f>
        <v>0.88235294117647056</v>
      </c>
      <c r="Y5" s="67">
        <f>IF($G5=0,"",H5/$G5)</f>
        <v>0.8</v>
      </c>
      <c r="Z5" s="71" t="str">
        <f>IF((I5+K5+L5+M5)=0,"",1-(M5/(I5+K5+L5+M5)))</f>
        <v/>
      </c>
      <c r="AA5" s="72" t="str">
        <f>IF(AND((($I5+$K5+$L5)=0),($I5=0)),"",$I5/($I5+$L5+$K5))</f>
        <v/>
      </c>
      <c r="AB5" s="72" t="str">
        <f t="shared" ref="AB5:AB37" si="2">IF(AND((($I5+$K5+$L5)=0),($I5=0)),"",$J5/($I5))</f>
        <v/>
      </c>
      <c r="AC5" s="72" t="str">
        <f t="shared" ref="AC5:AC37" si="3">IF(AND((($I5+$K5+$L5)=0),($K5=0)),"",$K5/($K5+$L5+$I5))</f>
        <v/>
      </c>
      <c r="AD5" s="67" t="str">
        <f t="shared" ref="AD5:AD30" si="4">IF(($I5+$K5+$L5)=0,"",($I5+$K5)/($I5+$K5+$L5))</f>
        <v/>
      </c>
      <c r="AE5" s="70">
        <f t="shared" ref="AE5:AE14" si="5">IF((N5+O5+P5+Q5)=0,"",1-(Q5/(N5+O5+P5+Q5)))</f>
        <v>0.17647058823529416</v>
      </c>
      <c r="AF5" s="67">
        <f t="shared" ref="AF5:AF14" si="6">IF((N5+O5+P5)=0,"",(N5+O5)/(N5+O5+P5))</f>
        <v>1</v>
      </c>
      <c r="AG5" s="70">
        <f t="shared" ref="AG5:AG14" si="7">IF((R5+S5+T5+U5)=0,"",1-(U5/(R5+S5+T5+U5)))</f>
        <v>1</v>
      </c>
      <c r="AH5" s="115">
        <f t="shared" ref="AH5:AH14" si="8">IF((R5+S5+T5)=0,"",(S5+R5)/(R5+S5+T5))</f>
        <v>0.9375</v>
      </c>
    </row>
    <row r="6" spans="1:34" s="1" customFormat="1" ht="10.9" customHeight="1" x14ac:dyDescent="0.25">
      <c r="A6" s="273" t="s">
        <v>78</v>
      </c>
      <c r="B6" s="60" t="s">
        <v>86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263"/>
      <c r="V6" s="211"/>
      <c r="W6" s="114" t="str">
        <f t="shared" si="0"/>
        <v/>
      </c>
      <c r="X6" s="68"/>
      <c r="Y6" s="68"/>
      <c r="Z6" s="73"/>
      <c r="AA6" s="68"/>
      <c r="AB6" s="68"/>
      <c r="AC6" s="68"/>
      <c r="AD6" s="68"/>
      <c r="AE6" s="70" t="str">
        <f t="shared" si="5"/>
        <v/>
      </c>
      <c r="AF6" s="67" t="str">
        <f t="shared" si="6"/>
        <v/>
      </c>
      <c r="AG6" s="70" t="str">
        <f t="shared" si="7"/>
        <v/>
      </c>
      <c r="AH6" s="115" t="str">
        <f t="shared" si="8"/>
        <v/>
      </c>
    </row>
    <row r="7" spans="1:34" s="1" customFormat="1" ht="10.9" customHeight="1" x14ac:dyDescent="0.25">
      <c r="A7" s="273"/>
      <c r="B7" s="60" t="s">
        <v>29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263"/>
      <c r="V7" s="211"/>
      <c r="W7" s="114" t="str">
        <f t="shared" si="0"/>
        <v/>
      </c>
      <c r="X7" s="68"/>
      <c r="Y7" s="68"/>
      <c r="Z7" s="73"/>
      <c r="AA7" s="68"/>
      <c r="AB7" s="68"/>
      <c r="AC7" s="68"/>
      <c r="AD7" s="68"/>
      <c r="AE7" s="70" t="str">
        <f t="shared" si="5"/>
        <v/>
      </c>
      <c r="AF7" s="67" t="str">
        <f t="shared" si="6"/>
        <v/>
      </c>
      <c r="AG7" s="70" t="str">
        <f t="shared" si="7"/>
        <v/>
      </c>
      <c r="AH7" s="115" t="str">
        <f t="shared" si="8"/>
        <v/>
      </c>
    </row>
    <row r="8" spans="1:34" s="1" customFormat="1" ht="10.9" customHeight="1" x14ac:dyDescent="0.25">
      <c r="A8" s="273"/>
      <c r="B8" s="60" t="s">
        <v>30</v>
      </c>
      <c r="C8" s="65">
        <v>5</v>
      </c>
      <c r="D8" s="65"/>
      <c r="E8" s="65">
        <v>3</v>
      </c>
      <c r="F8" s="65"/>
      <c r="G8" s="65">
        <v>6</v>
      </c>
      <c r="H8" s="65">
        <v>6</v>
      </c>
      <c r="I8" s="65"/>
      <c r="J8" s="65"/>
      <c r="K8" s="65"/>
      <c r="L8" s="65"/>
      <c r="M8" s="65"/>
      <c r="N8" s="65">
        <v>0</v>
      </c>
      <c r="O8" s="65">
        <v>0</v>
      </c>
      <c r="P8" s="65">
        <v>0</v>
      </c>
      <c r="Q8" s="65">
        <v>5</v>
      </c>
      <c r="R8" s="65">
        <v>1</v>
      </c>
      <c r="S8" s="65">
        <v>3</v>
      </c>
      <c r="T8" s="65">
        <v>1</v>
      </c>
      <c r="U8" s="110">
        <v>0</v>
      </c>
      <c r="V8" s="211"/>
      <c r="W8" s="114">
        <f t="shared" si="0"/>
        <v>0</v>
      </c>
      <c r="X8" s="67">
        <f t="shared" si="1"/>
        <v>1.2</v>
      </c>
      <c r="Y8" s="67">
        <f t="shared" ref="Y8:Y21" si="9">IF($G8=0,"",H8/$G8)</f>
        <v>1</v>
      </c>
      <c r="Z8" s="71" t="str">
        <f t="shared" ref="Z8:Z30" si="10">IF((I8+K8+L8+M8)=0,"",1-(M8/(I8+K8+L8+M8)))</f>
        <v/>
      </c>
      <c r="AA8" s="72" t="str">
        <f t="shared" ref="AA8:AA37" si="11">IF(AND((($I8+$K8+$L8)=0),($I8=0)),"",$I8/($I8+$L8+$K8))</f>
        <v/>
      </c>
      <c r="AB8" s="72" t="str">
        <f t="shared" si="2"/>
        <v/>
      </c>
      <c r="AC8" s="72" t="str">
        <f t="shared" si="3"/>
        <v/>
      </c>
      <c r="AD8" s="67" t="str">
        <f t="shared" si="4"/>
        <v/>
      </c>
      <c r="AE8" s="70">
        <f t="shared" si="5"/>
        <v>0</v>
      </c>
      <c r="AF8" s="67" t="str">
        <f t="shared" si="6"/>
        <v/>
      </c>
      <c r="AG8" s="70">
        <f t="shared" si="7"/>
        <v>1</v>
      </c>
      <c r="AH8" s="115">
        <f t="shared" si="8"/>
        <v>0.8</v>
      </c>
    </row>
    <row r="9" spans="1:34" s="1" customFormat="1" ht="10.9" customHeight="1" x14ac:dyDescent="0.25">
      <c r="A9" s="273" t="s">
        <v>79</v>
      </c>
      <c r="B9" s="60" t="s">
        <v>86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263"/>
      <c r="V9" s="211"/>
      <c r="W9" s="114" t="str">
        <f t="shared" si="0"/>
        <v/>
      </c>
      <c r="X9" s="68"/>
      <c r="Y9" s="68"/>
      <c r="Z9" s="73"/>
      <c r="AA9" s="68"/>
      <c r="AB9" s="68"/>
      <c r="AC9" s="68"/>
      <c r="AD9" s="68"/>
      <c r="AE9" s="70" t="str">
        <f t="shared" si="5"/>
        <v/>
      </c>
      <c r="AF9" s="67" t="str">
        <f t="shared" si="6"/>
        <v/>
      </c>
      <c r="AG9" s="70" t="str">
        <f t="shared" si="7"/>
        <v/>
      </c>
      <c r="AH9" s="115" t="str">
        <f t="shared" si="8"/>
        <v/>
      </c>
    </row>
    <row r="10" spans="1:34" s="1" customFormat="1" ht="10.9" customHeight="1" x14ac:dyDescent="0.25">
      <c r="A10" s="273"/>
      <c r="B10" s="60" t="s">
        <v>29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263"/>
      <c r="V10" s="211"/>
      <c r="W10" s="114" t="str">
        <f t="shared" si="0"/>
        <v/>
      </c>
      <c r="X10" s="68"/>
      <c r="Y10" s="68"/>
      <c r="Z10" s="73"/>
      <c r="AA10" s="68"/>
      <c r="AB10" s="68"/>
      <c r="AC10" s="68"/>
      <c r="AD10" s="68"/>
      <c r="AE10" s="70" t="str">
        <f t="shared" si="5"/>
        <v/>
      </c>
      <c r="AF10" s="67" t="str">
        <f t="shared" si="6"/>
        <v/>
      </c>
      <c r="AG10" s="70" t="str">
        <f t="shared" si="7"/>
        <v/>
      </c>
      <c r="AH10" s="115" t="str">
        <f t="shared" si="8"/>
        <v/>
      </c>
    </row>
    <row r="11" spans="1:34" s="1" customFormat="1" ht="10.9" customHeight="1" x14ac:dyDescent="0.25">
      <c r="A11" s="273"/>
      <c r="B11" s="60" t="s">
        <v>30</v>
      </c>
      <c r="C11" s="65">
        <v>5</v>
      </c>
      <c r="D11" s="65"/>
      <c r="E11" s="65">
        <v>1</v>
      </c>
      <c r="F11" s="65"/>
      <c r="G11" s="65">
        <v>5</v>
      </c>
      <c r="H11" s="65">
        <v>4</v>
      </c>
      <c r="I11" s="65"/>
      <c r="J11" s="65"/>
      <c r="K11" s="65"/>
      <c r="L11" s="65"/>
      <c r="M11" s="65"/>
      <c r="N11" s="65">
        <v>0</v>
      </c>
      <c r="O11" s="65">
        <v>0</v>
      </c>
      <c r="P11" s="65">
        <v>1</v>
      </c>
      <c r="Q11" s="65">
        <v>4</v>
      </c>
      <c r="R11" s="65">
        <v>0</v>
      </c>
      <c r="S11" s="65">
        <v>5</v>
      </c>
      <c r="T11" s="65">
        <v>0</v>
      </c>
      <c r="U11" s="110">
        <v>0</v>
      </c>
      <c r="V11" s="211"/>
      <c r="W11" s="114">
        <f t="shared" si="0"/>
        <v>0</v>
      </c>
      <c r="X11" s="67">
        <f t="shared" ref="X11" si="12">IF($C11=0,"",G11/$C11)</f>
        <v>1</v>
      </c>
      <c r="Y11" s="67">
        <f t="shared" ref="Y11" si="13">IF($G11=0,"",H11/$G11)</f>
        <v>0.8</v>
      </c>
      <c r="Z11" s="71" t="str">
        <f t="shared" ref="Z11" si="14">IF((I11+K11+L11+M11)=0,"",1-(M11/(I11+K11+L11+M11)))</f>
        <v/>
      </c>
      <c r="AA11" s="72" t="str">
        <f t="shared" si="11"/>
        <v/>
      </c>
      <c r="AB11" s="72" t="str">
        <f t="shared" si="2"/>
        <v/>
      </c>
      <c r="AC11" s="72" t="str">
        <f t="shared" si="3"/>
        <v/>
      </c>
      <c r="AD11" s="67" t="str">
        <f t="shared" si="4"/>
        <v/>
      </c>
      <c r="AE11" s="70">
        <f t="shared" si="5"/>
        <v>0.19999999999999996</v>
      </c>
      <c r="AF11" s="67">
        <f t="shared" si="6"/>
        <v>0</v>
      </c>
      <c r="AG11" s="70">
        <f t="shared" si="7"/>
        <v>1</v>
      </c>
      <c r="AH11" s="115">
        <f t="shared" si="8"/>
        <v>1</v>
      </c>
    </row>
    <row r="12" spans="1:34" s="1" customFormat="1" ht="10.9" customHeight="1" x14ac:dyDescent="0.25">
      <c r="A12" s="274" t="s">
        <v>80</v>
      </c>
      <c r="B12" s="60" t="s">
        <v>86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263"/>
      <c r="V12" s="211"/>
      <c r="W12" s="114" t="str">
        <f t="shared" si="0"/>
        <v/>
      </c>
      <c r="X12" s="68"/>
      <c r="Y12" s="68"/>
      <c r="Z12" s="73"/>
      <c r="AA12" s="68"/>
      <c r="AB12" s="68"/>
      <c r="AC12" s="68"/>
      <c r="AD12" s="68"/>
      <c r="AE12" s="70" t="str">
        <f t="shared" si="5"/>
        <v/>
      </c>
      <c r="AF12" s="67" t="str">
        <f t="shared" si="6"/>
        <v/>
      </c>
      <c r="AG12" s="70" t="str">
        <f t="shared" si="7"/>
        <v/>
      </c>
      <c r="AH12" s="115" t="str">
        <f t="shared" si="8"/>
        <v/>
      </c>
    </row>
    <row r="13" spans="1:34" s="1" customFormat="1" ht="10.9" customHeight="1" x14ac:dyDescent="0.25">
      <c r="A13" s="274"/>
      <c r="B13" s="60" t="s">
        <v>29</v>
      </c>
      <c r="C13" s="65">
        <v>13</v>
      </c>
      <c r="D13" s="65"/>
      <c r="E13" s="65">
        <v>4</v>
      </c>
      <c r="F13" s="65"/>
      <c r="G13" s="66"/>
      <c r="H13" s="66"/>
      <c r="I13" s="66"/>
      <c r="J13" s="66"/>
      <c r="K13" s="66"/>
      <c r="L13" s="66"/>
      <c r="M13" s="66"/>
      <c r="N13" s="65">
        <v>0</v>
      </c>
      <c r="O13" s="65">
        <v>6</v>
      </c>
      <c r="P13" s="65">
        <v>3</v>
      </c>
      <c r="Q13" s="65">
        <v>4</v>
      </c>
      <c r="R13" s="65">
        <v>3</v>
      </c>
      <c r="S13" s="65">
        <v>8</v>
      </c>
      <c r="T13" s="65">
        <v>0</v>
      </c>
      <c r="U13" s="110">
        <v>0</v>
      </c>
      <c r="V13" s="211"/>
      <c r="W13" s="114">
        <f t="shared" si="0"/>
        <v>0</v>
      </c>
      <c r="X13" s="68"/>
      <c r="Y13" s="68"/>
      <c r="Z13" s="73"/>
      <c r="AA13" s="68"/>
      <c r="AB13" s="68"/>
      <c r="AC13" s="68"/>
      <c r="AD13" s="68"/>
      <c r="AE13" s="70">
        <f t="shared" si="5"/>
        <v>0.69230769230769229</v>
      </c>
      <c r="AF13" s="67">
        <f t="shared" si="6"/>
        <v>0.66666666666666663</v>
      </c>
      <c r="AG13" s="70">
        <f t="shared" si="7"/>
        <v>1</v>
      </c>
      <c r="AH13" s="115">
        <f t="shared" si="8"/>
        <v>1</v>
      </c>
    </row>
    <row r="14" spans="1:34" s="1" customFormat="1" ht="10.9" customHeight="1" thickBot="1" x14ac:dyDescent="0.3">
      <c r="A14" s="274"/>
      <c r="B14" s="60" t="s">
        <v>30</v>
      </c>
      <c r="C14" s="65">
        <v>8</v>
      </c>
      <c r="D14" s="65">
        <v>7</v>
      </c>
      <c r="E14" s="65">
        <v>1</v>
      </c>
      <c r="F14" s="65"/>
      <c r="G14" s="65">
        <v>7</v>
      </c>
      <c r="H14" s="65">
        <v>4</v>
      </c>
      <c r="I14" s="65"/>
      <c r="J14" s="65"/>
      <c r="K14" s="65"/>
      <c r="L14" s="65"/>
      <c r="M14" s="65"/>
      <c r="N14" s="65">
        <v>0</v>
      </c>
      <c r="O14" s="65">
        <v>0</v>
      </c>
      <c r="P14" s="65">
        <v>0</v>
      </c>
      <c r="Q14" s="65">
        <v>8</v>
      </c>
      <c r="R14" s="65">
        <v>3</v>
      </c>
      <c r="S14" s="65">
        <v>4</v>
      </c>
      <c r="T14" s="65">
        <v>0</v>
      </c>
      <c r="U14" s="110">
        <v>0</v>
      </c>
      <c r="V14" s="211"/>
      <c r="W14" s="114">
        <f t="shared" si="0"/>
        <v>0</v>
      </c>
      <c r="X14" s="67">
        <f t="shared" si="1"/>
        <v>0.875</v>
      </c>
      <c r="Y14" s="67">
        <f t="shared" si="9"/>
        <v>0.5714285714285714</v>
      </c>
      <c r="Z14" s="71" t="str">
        <f t="shared" si="10"/>
        <v/>
      </c>
      <c r="AA14" s="72" t="str">
        <f t="shared" si="11"/>
        <v/>
      </c>
      <c r="AB14" s="72" t="str">
        <f t="shared" si="2"/>
        <v/>
      </c>
      <c r="AC14" s="72" t="str">
        <f t="shared" si="3"/>
        <v/>
      </c>
      <c r="AD14" s="67" t="str">
        <f t="shared" si="4"/>
        <v/>
      </c>
      <c r="AE14" s="70">
        <f t="shared" si="5"/>
        <v>0</v>
      </c>
      <c r="AF14" s="67" t="str">
        <f t="shared" si="6"/>
        <v/>
      </c>
      <c r="AG14" s="70">
        <f t="shared" si="7"/>
        <v>1</v>
      </c>
      <c r="AH14" s="115">
        <f t="shared" si="8"/>
        <v>1</v>
      </c>
    </row>
    <row r="15" spans="1:34" s="1" customFormat="1" ht="10.9" customHeight="1" thickTop="1" x14ac:dyDescent="0.25">
      <c r="A15" s="270" t="s">
        <v>87</v>
      </c>
      <c r="B15" s="163" t="s">
        <v>86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 t="e">
        <f>V3+V6+#REF!+V9+V12+#REF!+#REF!</f>
        <v>#REF!</v>
      </c>
      <c r="W15" s="122" t="str">
        <f>IF($C15=0,"",F15/$C15)</f>
        <v/>
      </c>
      <c r="X15" s="95"/>
      <c r="Y15" s="95"/>
      <c r="Z15" s="101"/>
      <c r="AA15" s="95"/>
      <c r="AB15" s="95"/>
      <c r="AC15" s="95"/>
      <c r="AD15" s="95"/>
      <c r="AE15" s="102" t="str">
        <f t="shared" ref="AE15:AE21" si="15">IF((N15+O15+P15+Q15)=0,"",1-(Q15/(N15+O15+P15+Q15)))</f>
        <v/>
      </c>
      <c r="AF15" s="100" t="str">
        <f t="shared" ref="AF15:AF33" si="16">IF((N15+O15+P15)=0,"",(N15+O15)/(N15+O15+P15))</f>
        <v/>
      </c>
      <c r="AG15" s="256" t="str">
        <f t="shared" ref="AG15:AG18" si="17">IF((R15+S15+T15+U15)=0,"",1-(U15/(R15+S15+T15+U15)))</f>
        <v/>
      </c>
      <c r="AH15" s="103" t="str">
        <f t="shared" ref="AH15:AH33" si="18">IF((R15+S15+T15)=0,"",(S15+R15)/(R15+S15+T15))</f>
        <v/>
      </c>
    </row>
    <row r="16" spans="1:34" s="1" customFormat="1" ht="10.9" customHeight="1" x14ac:dyDescent="0.25">
      <c r="A16" s="280"/>
      <c r="B16" s="216" t="s">
        <v>29</v>
      </c>
      <c r="C16" s="206">
        <v>25</v>
      </c>
      <c r="D16" s="206">
        <v>0</v>
      </c>
      <c r="E16" s="206">
        <v>6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1</v>
      </c>
      <c r="O16" s="206">
        <v>6</v>
      </c>
      <c r="P16" s="206">
        <v>3</v>
      </c>
      <c r="Q16" s="206">
        <v>16</v>
      </c>
      <c r="R16" s="206">
        <v>6</v>
      </c>
      <c r="S16" s="206">
        <v>17</v>
      </c>
      <c r="T16" s="206">
        <v>0</v>
      </c>
      <c r="U16" s="206">
        <v>0</v>
      </c>
      <c r="V16" s="134"/>
      <c r="W16" s="116">
        <f t="shared" ref="W16:W37" si="19">IF($C16=0,"",F16/$C16)</f>
        <v>0</v>
      </c>
      <c r="X16" s="217"/>
      <c r="Y16" s="217"/>
      <c r="Z16" s="218"/>
      <c r="AA16" s="217"/>
      <c r="AB16" s="217"/>
      <c r="AC16" s="217"/>
      <c r="AD16" s="217"/>
      <c r="AE16" s="215"/>
      <c r="AF16" s="214"/>
      <c r="AG16" s="104">
        <f t="shared" si="17"/>
        <v>1</v>
      </c>
      <c r="AH16" s="223"/>
    </row>
    <row r="17" spans="1:34" s="1" customFormat="1" ht="10.9" customHeight="1" thickBot="1" x14ac:dyDescent="0.3">
      <c r="A17" s="271"/>
      <c r="B17" s="208" t="s">
        <v>30</v>
      </c>
      <c r="C17" s="75">
        <v>35</v>
      </c>
      <c r="D17" s="75">
        <v>9</v>
      </c>
      <c r="E17" s="75">
        <v>10</v>
      </c>
      <c r="F17" s="75">
        <v>0</v>
      </c>
      <c r="G17" s="75">
        <v>33</v>
      </c>
      <c r="H17" s="75">
        <v>26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1</v>
      </c>
      <c r="O17" s="75">
        <v>2</v>
      </c>
      <c r="P17" s="75">
        <v>1</v>
      </c>
      <c r="Q17" s="75">
        <v>31</v>
      </c>
      <c r="R17" s="75">
        <v>7</v>
      </c>
      <c r="S17" s="75">
        <v>24</v>
      </c>
      <c r="T17" s="75">
        <v>2</v>
      </c>
      <c r="U17" s="75">
        <v>0</v>
      </c>
      <c r="V17" s="134"/>
      <c r="W17" s="159">
        <f t="shared" si="19"/>
        <v>0</v>
      </c>
      <c r="X17" s="98">
        <f>IF($C17=0,"",G17/$C17)</f>
        <v>0.94285714285714284</v>
      </c>
      <c r="Y17" s="98">
        <f t="shared" si="9"/>
        <v>0.78787878787878785</v>
      </c>
      <c r="Z17" s="201" t="str">
        <f t="shared" ref="Z17" si="20">IF((I17+K17+L17+M17)=0,"",1-(M17/(I17+K17+L17+M17)))</f>
        <v/>
      </c>
      <c r="AA17" s="98" t="str">
        <f t="shared" si="11"/>
        <v/>
      </c>
      <c r="AB17" s="98" t="str">
        <f t="shared" si="2"/>
        <v/>
      </c>
      <c r="AC17" s="98" t="str">
        <f t="shared" si="3"/>
        <v/>
      </c>
      <c r="AD17" s="98" t="str">
        <f t="shared" si="4"/>
        <v/>
      </c>
      <c r="AE17" s="97">
        <f t="shared" si="15"/>
        <v>0.11428571428571432</v>
      </c>
      <c r="AF17" s="98">
        <f t="shared" si="16"/>
        <v>0.75</v>
      </c>
      <c r="AG17" s="97">
        <f t="shared" si="17"/>
        <v>1</v>
      </c>
      <c r="AH17" s="247">
        <f t="shared" si="18"/>
        <v>0.93939393939393945</v>
      </c>
    </row>
    <row r="18" spans="1:34" s="1" customFormat="1" ht="10.9" customHeight="1" thickTop="1" thickBot="1" x14ac:dyDescent="0.3">
      <c r="A18" s="272"/>
      <c r="B18" s="209" t="s">
        <v>81</v>
      </c>
      <c r="C18" s="78">
        <v>60</v>
      </c>
      <c r="D18" s="78">
        <v>9</v>
      </c>
      <c r="E18" s="78">
        <v>16</v>
      </c>
      <c r="F18" s="78">
        <v>0</v>
      </c>
      <c r="G18" s="78">
        <v>33</v>
      </c>
      <c r="H18" s="78">
        <v>26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2</v>
      </c>
      <c r="O18" s="78">
        <v>8</v>
      </c>
      <c r="P18" s="78">
        <v>4</v>
      </c>
      <c r="Q18" s="78">
        <v>47</v>
      </c>
      <c r="R18" s="78">
        <v>13</v>
      </c>
      <c r="S18" s="78">
        <v>41</v>
      </c>
      <c r="T18" s="78">
        <v>2</v>
      </c>
      <c r="U18" s="78">
        <v>0</v>
      </c>
      <c r="V18" s="134"/>
      <c r="W18" s="14">
        <f t="shared" si="19"/>
        <v>0</v>
      </c>
      <c r="X18" s="15">
        <f>IF($C18=0,"",G18/$C17)</f>
        <v>0.94285714285714284</v>
      </c>
      <c r="Y18" s="15">
        <f>IF($G18=0,"",H18/$G18)</f>
        <v>0.78787878787878785</v>
      </c>
      <c r="Z18" s="16" t="str">
        <f t="shared" si="10"/>
        <v/>
      </c>
      <c r="AA18" s="248" t="str">
        <f t="shared" si="11"/>
        <v/>
      </c>
      <c r="AB18" s="248" t="str">
        <f t="shared" si="2"/>
        <v/>
      </c>
      <c r="AC18" s="248" t="str">
        <f t="shared" si="3"/>
        <v/>
      </c>
      <c r="AD18" s="15" t="str">
        <f t="shared" si="4"/>
        <v/>
      </c>
      <c r="AE18" s="16">
        <f t="shared" si="15"/>
        <v>0.22950819672131151</v>
      </c>
      <c r="AF18" s="15">
        <f>IF((N18+O18+P18)=0,"",(N18+O18)/(N18+O18+P18))</f>
        <v>0.7142857142857143</v>
      </c>
      <c r="AG18" s="16">
        <f t="shared" si="17"/>
        <v>1</v>
      </c>
      <c r="AH18" s="17">
        <f>IF((R18+S18+T18)=0,"",(S18+R18)/(R18+S18+T18))</f>
        <v>0.9642857142857143</v>
      </c>
    </row>
    <row r="19" spans="1:34" s="1" customFormat="1" ht="10.9" customHeight="1" thickTop="1" x14ac:dyDescent="0.25">
      <c r="A19" s="279" t="s">
        <v>82</v>
      </c>
      <c r="B19" s="205" t="s">
        <v>86</v>
      </c>
      <c r="C19" s="264">
        <v>2</v>
      </c>
      <c r="D19" s="206"/>
      <c r="E19" s="264"/>
      <c r="F19" s="206"/>
      <c r="G19" s="207"/>
      <c r="H19" s="207"/>
      <c r="I19" s="207"/>
      <c r="J19" s="207"/>
      <c r="K19" s="207"/>
      <c r="L19" s="207"/>
      <c r="M19" s="207"/>
      <c r="N19" s="264">
        <v>1</v>
      </c>
      <c r="O19" s="264">
        <v>1</v>
      </c>
      <c r="P19" s="264">
        <v>0</v>
      </c>
      <c r="Q19" s="264">
        <v>0</v>
      </c>
      <c r="R19" s="264">
        <v>1</v>
      </c>
      <c r="S19" s="264">
        <v>0</v>
      </c>
      <c r="T19" s="264">
        <v>0</v>
      </c>
      <c r="U19" s="269">
        <v>0</v>
      </c>
      <c r="V19" s="134"/>
      <c r="W19" s="118">
        <f t="shared" si="19"/>
        <v>0</v>
      </c>
      <c r="X19" s="217"/>
      <c r="Y19" s="217"/>
      <c r="Z19" s="224"/>
      <c r="AA19" s="217"/>
      <c r="AB19" s="217"/>
      <c r="AC19" s="217"/>
      <c r="AD19" s="217"/>
      <c r="AE19" s="213"/>
      <c r="AF19" s="67">
        <f t="shared" si="16"/>
        <v>1</v>
      </c>
      <c r="AG19" s="70">
        <f>IF((R20+S20+T20+U20)=0,"",1-(U20/(R20+S20+T20+U20)))</f>
        <v>1</v>
      </c>
      <c r="AH19" s="115">
        <f t="shared" si="18"/>
        <v>1</v>
      </c>
    </row>
    <row r="20" spans="1:34" s="1" customFormat="1" ht="10.9" customHeight="1" x14ac:dyDescent="0.25">
      <c r="A20" s="273"/>
      <c r="B20" s="60" t="s">
        <v>29</v>
      </c>
      <c r="C20" s="65">
        <v>10</v>
      </c>
      <c r="D20" s="65"/>
      <c r="E20" s="65">
        <v>3</v>
      </c>
      <c r="F20" s="65"/>
      <c r="G20" s="66"/>
      <c r="H20" s="66"/>
      <c r="I20" s="66"/>
      <c r="J20" s="66"/>
      <c r="K20" s="66"/>
      <c r="L20" s="66"/>
      <c r="M20" s="66"/>
      <c r="N20" s="65">
        <v>1</v>
      </c>
      <c r="O20" s="65">
        <v>4</v>
      </c>
      <c r="P20" s="65">
        <v>0</v>
      </c>
      <c r="Q20" s="65">
        <v>5</v>
      </c>
      <c r="R20" s="65">
        <v>5</v>
      </c>
      <c r="S20" s="65">
        <v>4</v>
      </c>
      <c r="T20" s="65">
        <v>0</v>
      </c>
      <c r="U20" s="110">
        <v>0</v>
      </c>
      <c r="V20" s="211"/>
      <c r="W20" s="114">
        <f t="shared" si="19"/>
        <v>0</v>
      </c>
      <c r="X20" s="68"/>
      <c r="Y20" s="68"/>
      <c r="Z20" s="69"/>
      <c r="AA20" s="68"/>
      <c r="AB20" s="68"/>
      <c r="AC20" s="68"/>
      <c r="AD20" s="68"/>
      <c r="AE20" s="70">
        <f t="shared" si="15"/>
        <v>0.5</v>
      </c>
      <c r="AF20" s="67">
        <f t="shared" si="16"/>
        <v>1</v>
      </c>
      <c r="AG20" s="70">
        <f t="shared" ref="AG20:AG32" si="21">IF((R21+S21+T21+U21)=0,"",1-(U21/(R21+S21+T21+U21)))</f>
        <v>1</v>
      </c>
      <c r="AH20" s="115">
        <f t="shared" si="18"/>
        <v>1</v>
      </c>
    </row>
    <row r="21" spans="1:34" s="1" customFormat="1" ht="10.9" customHeight="1" x14ac:dyDescent="0.25">
      <c r="A21" s="273"/>
      <c r="B21" s="60" t="s">
        <v>30</v>
      </c>
      <c r="C21" s="65">
        <v>14</v>
      </c>
      <c r="D21" s="65"/>
      <c r="E21" s="65">
        <v>8</v>
      </c>
      <c r="F21" s="65"/>
      <c r="G21" s="65">
        <v>13</v>
      </c>
      <c r="H21" s="65">
        <v>10</v>
      </c>
      <c r="I21" s="65"/>
      <c r="J21" s="65"/>
      <c r="K21" s="65"/>
      <c r="L21" s="65"/>
      <c r="M21" s="65"/>
      <c r="N21" s="65">
        <v>0</v>
      </c>
      <c r="O21" s="65">
        <v>1</v>
      </c>
      <c r="P21" s="65">
        <v>0</v>
      </c>
      <c r="Q21" s="65">
        <v>13</v>
      </c>
      <c r="R21" s="65">
        <v>5</v>
      </c>
      <c r="S21" s="65">
        <v>9</v>
      </c>
      <c r="T21" s="65">
        <v>0</v>
      </c>
      <c r="U21" s="110">
        <v>0</v>
      </c>
      <c r="V21" s="211"/>
      <c r="W21" s="114">
        <f t="shared" si="19"/>
        <v>0</v>
      </c>
      <c r="X21" s="67">
        <f t="shared" ref="X21:X36" si="22">IF($C21=0,"",G21/$C21)</f>
        <v>0.9285714285714286</v>
      </c>
      <c r="Y21" s="67">
        <f t="shared" si="9"/>
        <v>0.76923076923076927</v>
      </c>
      <c r="Z21" s="71" t="str">
        <f t="shared" si="10"/>
        <v/>
      </c>
      <c r="AA21" s="72" t="str">
        <f t="shared" si="11"/>
        <v/>
      </c>
      <c r="AB21" s="72" t="str">
        <f t="shared" si="2"/>
        <v/>
      </c>
      <c r="AC21" s="72" t="str">
        <f t="shared" si="3"/>
        <v/>
      </c>
      <c r="AD21" s="67" t="str">
        <f t="shared" si="4"/>
        <v/>
      </c>
      <c r="AE21" s="71">
        <f t="shared" si="15"/>
        <v>7.1428571428571397E-2</v>
      </c>
      <c r="AF21" s="67">
        <f t="shared" si="16"/>
        <v>1</v>
      </c>
      <c r="AG21" s="70" t="e">
        <f>IF((#REF!+#REF!+#REF!+#REF!)=0,"",1-(#REF!/(#REF!+#REF!+#REF!+#REF!)))</f>
        <v>#REF!</v>
      </c>
      <c r="AH21" s="115">
        <f t="shared" si="18"/>
        <v>1</v>
      </c>
    </row>
    <row r="22" spans="1:34" s="1" customFormat="1" ht="10.9" customHeight="1" x14ac:dyDescent="0.25">
      <c r="A22" s="273" t="s">
        <v>83</v>
      </c>
      <c r="B22" s="60" t="s">
        <v>86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263"/>
      <c r="V22" s="132"/>
      <c r="W22" s="114" t="str">
        <f t="shared" si="19"/>
        <v/>
      </c>
      <c r="X22" s="68"/>
      <c r="Y22" s="68"/>
      <c r="Z22" s="73"/>
      <c r="AA22" s="68"/>
      <c r="AB22" s="68"/>
      <c r="AC22" s="68"/>
      <c r="AD22" s="68"/>
      <c r="AE22" s="71" t="str">
        <f t="shared" ref="AE22:AE33" si="23">IF((N22+O22+P22+Q22)=0,"",1-(Q22/(N22+O22+P22+Q22)))</f>
        <v/>
      </c>
      <c r="AF22" s="67" t="str">
        <f t="shared" si="16"/>
        <v/>
      </c>
      <c r="AG22" s="70" t="str">
        <f t="shared" si="21"/>
        <v/>
      </c>
      <c r="AH22" s="115" t="str">
        <f t="shared" si="18"/>
        <v/>
      </c>
    </row>
    <row r="23" spans="1:34" s="1" customFormat="1" ht="10.9" customHeight="1" x14ac:dyDescent="0.25">
      <c r="A23" s="273"/>
      <c r="B23" s="60" t="s">
        <v>29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263"/>
      <c r="V23" s="132"/>
      <c r="W23" s="114" t="str">
        <f t="shared" si="19"/>
        <v/>
      </c>
      <c r="X23" s="68"/>
      <c r="Y23" s="68"/>
      <c r="Z23" s="73"/>
      <c r="AA23" s="68"/>
      <c r="AB23" s="68"/>
      <c r="AC23" s="68"/>
      <c r="AD23" s="68"/>
      <c r="AE23" s="71" t="str">
        <f t="shared" si="23"/>
        <v/>
      </c>
      <c r="AF23" s="67" t="str">
        <f t="shared" si="16"/>
        <v/>
      </c>
      <c r="AG23" s="70">
        <f t="shared" si="21"/>
        <v>1</v>
      </c>
      <c r="AH23" s="115" t="str">
        <f t="shared" si="18"/>
        <v/>
      </c>
    </row>
    <row r="24" spans="1:34" s="1" customFormat="1" ht="10.9" customHeight="1" x14ac:dyDescent="0.25">
      <c r="A24" s="273"/>
      <c r="B24" s="60" t="s">
        <v>30</v>
      </c>
      <c r="C24" s="65">
        <v>7</v>
      </c>
      <c r="D24" s="65"/>
      <c r="E24" s="65">
        <v>3</v>
      </c>
      <c r="F24" s="65"/>
      <c r="G24" s="65">
        <v>6</v>
      </c>
      <c r="H24" s="65">
        <v>6</v>
      </c>
      <c r="I24" s="65"/>
      <c r="J24" s="65"/>
      <c r="K24" s="65"/>
      <c r="L24" s="65"/>
      <c r="M24" s="65"/>
      <c r="N24" s="65">
        <v>0</v>
      </c>
      <c r="O24" s="65">
        <v>0</v>
      </c>
      <c r="P24" s="65">
        <v>0</v>
      </c>
      <c r="Q24" s="65">
        <v>7</v>
      </c>
      <c r="R24" s="65">
        <v>2</v>
      </c>
      <c r="S24" s="65">
        <v>4</v>
      </c>
      <c r="T24" s="65">
        <v>0</v>
      </c>
      <c r="U24" s="110">
        <v>0</v>
      </c>
      <c r="V24" s="132"/>
      <c r="W24" s="114">
        <f t="shared" si="19"/>
        <v>0</v>
      </c>
      <c r="X24" s="67">
        <f t="shared" si="22"/>
        <v>0.8571428571428571</v>
      </c>
      <c r="Y24" s="67">
        <f t="shared" ref="Y24:Y27" si="24">IF($G24=0,"",H24/$G24)</f>
        <v>1</v>
      </c>
      <c r="Z24" s="71" t="str">
        <f t="shared" ref="Z24:Z27" si="25">IF((I24+K24+L24+M24)=0,"",1-(M24/(I24+K24+L24+M24)))</f>
        <v/>
      </c>
      <c r="AA24" s="72" t="str">
        <f t="shared" si="11"/>
        <v/>
      </c>
      <c r="AB24" s="72" t="str">
        <f t="shared" si="2"/>
        <v/>
      </c>
      <c r="AC24" s="72" t="str">
        <f t="shared" si="3"/>
        <v/>
      </c>
      <c r="AD24" s="67" t="str">
        <f t="shared" ref="AD24:AD27" si="26">IF(($I24+$K24+$L24)=0,"",($I24+$K24)/($I24+$K24+$L24))</f>
        <v/>
      </c>
      <c r="AE24" s="71">
        <f t="shared" si="23"/>
        <v>0</v>
      </c>
      <c r="AF24" s="67" t="str">
        <f t="shared" si="16"/>
        <v/>
      </c>
      <c r="AG24" s="70" t="str">
        <f t="shared" si="21"/>
        <v/>
      </c>
      <c r="AH24" s="115">
        <f t="shared" si="18"/>
        <v>1</v>
      </c>
    </row>
    <row r="25" spans="1:34" s="1" customFormat="1" ht="10.9" customHeight="1" x14ac:dyDescent="0.25">
      <c r="A25" s="273" t="s">
        <v>84</v>
      </c>
      <c r="B25" s="60" t="s">
        <v>86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263"/>
      <c r="V25" s="132"/>
      <c r="W25" s="114" t="str">
        <f t="shared" si="19"/>
        <v/>
      </c>
      <c r="X25" s="68"/>
      <c r="Y25" s="68"/>
      <c r="Z25" s="73"/>
      <c r="AA25" s="68"/>
      <c r="AB25" s="68"/>
      <c r="AC25" s="68"/>
      <c r="AD25" s="68"/>
      <c r="AE25" s="71" t="str">
        <f t="shared" si="23"/>
        <v/>
      </c>
      <c r="AF25" s="67" t="str">
        <f t="shared" si="16"/>
        <v/>
      </c>
      <c r="AG25" s="70">
        <f t="shared" si="21"/>
        <v>0.8666666666666667</v>
      </c>
      <c r="AH25" s="115" t="str">
        <f t="shared" si="18"/>
        <v/>
      </c>
    </row>
    <row r="26" spans="1:34" s="1" customFormat="1" ht="10.9" customHeight="1" x14ac:dyDescent="0.25">
      <c r="A26" s="273"/>
      <c r="B26" s="60" t="s">
        <v>29</v>
      </c>
      <c r="C26" s="65">
        <v>17</v>
      </c>
      <c r="D26" s="65"/>
      <c r="E26" s="65">
        <v>8</v>
      </c>
      <c r="F26" s="65"/>
      <c r="G26" s="66"/>
      <c r="H26" s="66"/>
      <c r="I26" s="66"/>
      <c r="J26" s="66"/>
      <c r="K26" s="66"/>
      <c r="L26" s="66"/>
      <c r="M26" s="66"/>
      <c r="N26" s="65">
        <v>2</v>
      </c>
      <c r="O26" s="65">
        <v>9</v>
      </c>
      <c r="P26" s="65">
        <v>0</v>
      </c>
      <c r="Q26" s="65">
        <v>8</v>
      </c>
      <c r="R26" s="65">
        <v>3</v>
      </c>
      <c r="S26" s="65">
        <v>8</v>
      </c>
      <c r="T26" s="65">
        <v>2</v>
      </c>
      <c r="U26" s="110">
        <v>2</v>
      </c>
      <c r="V26" s="132"/>
      <c r="W26" s="114">
        <f t="shared" si="19"/>
        <v>0</v>
      </c>
      <c r="X26" s="68"/>
      <c r="Y26" s="68"/>
      <c r="Z26" s="73"/>
      <c r="AA26" s="68"/>
      <c r="AB26" s="68"/>
      <c r="AC26" s="68"/>
      <c r="AD26" s="68"/>
      <c r="AE26" s="71">
        <f t="shared" si="23"/>
        <v>0.57894736842105265</v>
      </c>
      <c r="AF26" s="67">
        <f t="shared" si="16"/>
        <v>1</v>
      </c>
      <c r="AG26" s="70">
        <f t="shared" si="21"/>
        <v>1</v>
      </c>
      <c r="AH26" s="115">
        <f t="shared" si="18"/>
        <v>0.84615384615384615</v>
      </c>
    </row>
    <row r="27" spans="1:34" s="1" customFormat="1" ht="10.9" customHeight="1" x14ac:dyDescent="0.25">
      <c r="A27" s="273"/>
      <c r="B27" s="60" t="s">
        <v>30</v>
      </c>
      <c r="C27" s="65">
        <v>19</v>
      </c>
      <c r="D27" s="65"/>
      <c r="E27" s="65">
        <v>5</v>
      </c>
      <c r="F27" s="65"/>
      <c r="G27" s="65">
        <v>17</v>
      </c>
      <c r="H27" s="65">
        <v>16</v>
      </c>
      <c r="I27" s="65"/>
      <c r="J27" s="65"/>
      <c r="K27" s="65"/>
      <c r="L27" s="65"/>
      <c r="M27" s="65"/>
      <c r="N27" s="65">
        <v>4</v>
      </c>
      <c r="O27" s="65">
        <v>7</v>
      </c>
      <c r="P27" s="65">
        <v>0</v>
      </c>
      <c r="Q27" s="65">
        <v>8</v>
      </c>
      <c r="R27" s="65">
        <v>4</v>
      </c>
      <c r="S27" s="65">
        <v>12</v>
      </c>
      <c r="T27" s="65">
        <v>2</v>
      </c>
      <c r="U27" s="110">
        <v>0</v>
      </c>
      <c r="V27" s="132"/>
      <c r="W27" s="114">
        <f t="shared" si="19"/>
        <v>0</v>
      </c>
      <c r="X27" s="67">
        <f t="shared" si="22"/>
        <v>0.89473684210526316</v>
      </c>
      <c r="Y27" s="67">
        <f t="shared" si="24"/>
        <v>0.94117647058823528</v>
      </c>
      <c r="Z27" s="71" t="str">
        <f t="shared" si="25"/>
        <v/>
      </c>
      <c r="AA27" s="72" t="str">
        <f t="shared" si="11"/>
        <v/>
      </c>
      <c r="AB27" s="72" t="str">
        <f t="shared" si="2"/>
        <v/>
      </c>
      <c r="AC27" s="72" t="str">
        <f t="shared" si="3"/>
        <v/>
      </c>
      <c r="AD27" s="67" t="str">
        <f t="shared" si="26"/>
        <v/>
      </c>
      <c r="AE27" s="71">
        <f t="shared" si="23"/>
        <v>0.57894736842105265</v>
      </c>
      <c r="AF27" s="67">
        <f t="shared" si="16"/>
        <v>1</v>
      </c>
      <c r="AG27" s="70" t="str">
        <f t="shared" si="21"/>
        <v/>
      </c>
      <c r="AH27" s="115">
        <f t="shared" si="18"/>
        <v>0.88888888888888884</v>
      </c>
    </row>
    <row r="28" spans="1:34" s="1" customFormat="1" ht="10.9" customHeight="1" x14ac:dyDescent="0.25">
      <c r="A28" s="273" t="s">
        <v>85</v>
      </c>
      <c r="B28" s="60" t="s">
        <v>86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263"/>
      <c r="V28" s="132"/>
      <c r="W28" s="114" t="str">
        <f t="shared" si="19"/>
        <v/>
      </c>
      <c r="X28" s="68"/>
      <c r="Y28" s="68"/>
      <c r="Z28" s="73"/>
      <c r="AA28" s="68"/>
      <c r="AB28" s="68"/>
      <c r="AC28" s="68"/>
      <c r="AD28" s="68"/>
      <c r="AE28" s="71" t="str">
        <f t="shared" si="23"/>
        <v/>
      </c>
      <c r="AF28" s="67" t="str">
        <f t="shared" si="16"/>
        <v/>
      </c>
      <c r="AG28" s="70" t="str">
        <f t="shared" si="21"/>
        <v/>
      </c>
      <c r="AH28" s="115" t="str">
        <f t="shared" si="18"/>
        <v/>
      </c>
    </row>
    <row r="29" spans="1:34" s="1" customFormat="1" ht="10.9" customHeight="1" x14ac:dyDescent="0.25">
      <c r="A29" s="273"/>
      <c r="B29" s="60" t="s">
        <v>29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263"/>
      <c r="V29" s="132"/>
      <c r="W29" s="114" t="str">
        <f t="shared" si="19"/>
        <v/>
      </c>
      <c r="X29" s="68"/>
      <c r="Y29" s="68"/>
      <c r="Z29" s="73"/>
      <c r="AA29" s="68"/>
      <c r="AB29" s="68"/>
      <c r="AC29" s="68"/>
      <c r="AD29" s="68"/>
      <c r="AE29" s="71" t="str">
        <f t="shared" si="23"/>
        <v/>
      </c>
      <c r="AF29" s="67" t="str">
        <f t="shared" si="16"/>
        <v/>
      </c>
      <c r="AG29" s="70">
        <f t="shared" si="21"/>
        <v>1</v>
      </c>
      <c r="AH29" s="115" t="str">
        <f t="shared" si="18"/>
        <v/>
      </c>
    </row>
    <row r="30" spans="1:34" s="1" customFormat="1" ht="10.9" customHeight="1" x14ac:dyDescent="0.25">
      <c r="A30" s="273"/>
      <c r="B30" s="60" t="s">
        <v>30</v>
      </c>
      <c r="C30" s="65">
        <v>6</v>
      </c>
      <c r="D30" s="65"/>
      <c r="E30" s="65">
        <v>1</v>
      </c>
      <c r="F30" s="65"/>
      <c r="G30" s="65">
        <v>5</v>
      </c>
      <c r="H30" s="65">
        <v>4</v>
      </c>
      <c r="I30" s="65"/>
      <c r="J30" s="65"/>
      <c r="K30" s="65"/>
      <c r="L30" s="65"/>
      <c r="M30" s="65"/>
      <c r="N30" s="65">
        <v>0</v>
      </c>
      <c r="O30" s="65">
        <v>0</v>
      </c>
      <c r="P30" s="65">
        <v>0</v>
      </c>
      <c r="Q30" s="65">
        <v>6</v>
      </c>
      <c r="R30" s="65">
        <v>1</v>
      </c>
      <c r="S30" s="65">
        <v>4</v>
      </c>
      <c r="T30" s="65">
        <v>0</v>
      </c>
      <c r="U30" s="110">
        <v>0</v>
      </c>
      <c r="V30" s="132"/>
      <c r="W30" s="114">
        <f t="shared" si="19"/>
        <v>0</v>
      </c>
      <c r="X30" s="67">
        <f t="shared" si="22"/>
        <v>0.83333333333333337</v>
      </c>
      <c r="Y30" s="67">
        <f t="shared" ref="Y30" si="27">IF($G30=0,"",H30/$G30)</f>
        <v>0.8</v>
      </c>
      <c r="Z30" s="71" t="str">
        <f t="shared" si="10"/>
        <v/>
      </c>
      <c r="AA30" s="72" t="str">
        <f t="shared" si="11"/>
        <v/>
      </c>
      <c r="AB30" s="72" t="str">
        <f t="shared" si="2"/>
        <v/>
      </c>
      <c r="AC30" s="72" t="str">
        <f t="shared" si="3"/>
        <v/>
      </c>
      <c r="AD30" s="67" t="str">
        <f t="shared" si="4"/>
        <v/>
      </c>
      <c r="AE30" s="71">
        <f t="shared" si="23"/>
        <v>0</v>
      </c>
      <c r="AF30" s="67" t="str">
        <f t="shared" si="16"/>
        <v/>
      </c>
      <c r="AG30" s="70" t="e">
        <f>IF((#REF!+#REF!+#REF!+#REF!)=0,"",1-(#REF!/(#REF!+#REF!+#REF!+#REF!)))</f>
        <v>#REF!</v>
      </c>
      <c r="AH30" s="115">
        <f t="shared" si="18"/>
        <v>1</v>
      </c>
    </row>
    <row r="31" spans="1:34" s="1" customFormat="1" ht="10.9" customHeight="1" x14ac:dyDescent="0.25">
      <c r="A31" s="273" t="s">
        <v>91</v>
      </c>
      <c r="B31" s="60" t="s">
        <v>86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263"/>
      <c r="V31" s="132"/>
      <c r="W31" s="114" t="str">
        <f t="shared" si="19"/>
        <v/>
      </c>
      <c r="X31" s="68" t="str">
        <f t="shared" si="22"/>
        <v/>
      </c>
      <c r="Y31" s="68"/>
      <c r="Z31" s="73"/>
      <c r="AA31" s="68"/>
      <c r="AB31" s="68"/>
      <c r="AC31" s="68"/>
      <c r="AD31" s="68"/>
      <c r="AE31" s="71" t="str">
        <f t="shared" si="23"/>
        <v/>
      </c>
      <c r="AF31" s="67" t="str">
        <f t="shared" si="16"/>
        <v/>
      </c>
      <c r="AG31" s="70">
        <f t="shared" si="21"/>
        <v>1</v>
      </c>
      <c r="AH31" s="115" t="str">
        <f t="shared" si="18"/>
        <v/>
      </c>
    </row>
    <row r="32" spans="1:34" s="1" customFormat="1" ht="10.9" customHeight="1" x14ac:dyDescent="0.25">
      <c r="A32" s="273"/>
      <c r="B32" s="60" t="s">
        <v>29</v>
      </c>
      <c r="C32" s="65">
        <v>7</v>
      </c>
      <c r="D32" s="65">
        <v>1</v>
      </c>
      <c r="E32" s="65"/>
      <c r="F32" s="65"/>
      <c r="G32" s="66"/>
      <c r="H32" s="66"/>
      <c r="I32" s="66"/>
      <c r="J32" s="66"/>
      <c r="K32" s="66"/>
      <c r="L32" s="66"/>
      <c r="M32" s="66"/>
      <c r="N32" s="65">
        <v>0</v>
      </c>
      <c r="O32" s="65">
        <v>4</v>
      </c>
      <c r="P32" s="65">
        <v>3</v>
      </c>
      <c r="Q32" s="65">
        <v>0</v>
      </c>
      <c r="R32" s="65">
        <v>2</v>
      </c>
      <c r="S32" s="65">
        <v>5</v>
      </c>
      <c r="T32" s="65">
        <v>0</v>
      </c>
      <c r="U32" s="110">
        <v>0</v>
      </c>
      <c r="V32" s="132"/>
      <c r="W32" s="114">
        <f t="shared" si="19"/>
        <v>0</v>
      </c>
      <c r="X32" s="68"/>
      <c r="Y32" s="68"/>
      <c r="Z32" s="73"/>
      <c r="AA32" s="68"/>
      <c r="AB32" s="68"/>
      <c r="AC32" s="68"/>
      <c r="AD32" s="68"/>
      <c r="AE32" s="71">
        <f t="shared" si="23"/>
        <v>1</v>
      </c>
      <c r="AF32" s="67">
        <f t="shared" si="16"/>
        <v>0.5714285714285714</v>
      </c>
      <c r="AG32" s="70">
        <f t="shared" si="21"/>
        <v>1</v>
      </c>
      <c r="AH32" s="115">
        <f t="shared" si="18"/>
        <v>1</v>
      </c>
    </row>
    <row r="33" spans="1:34" s="1" customFormat="1" ht="10.9" customHeight="1" thickBot="1" x14ac:dyDescent="0.3">
      <c r="A33" s="273"/>
      <c r="B33" s="60" t="s">
        <v>30</v>
      </c>
      <c r="C33" s="65">
        <v>5</v>
      </c>
      <c r="D33" s="65">
        <v>3</v>
      </c>
      <c r="E33" s="65">
        <v>1</v>
      </c>
      <c r="F33" s="65"/>
      <c r="G33" s="65">
        <v>5</v>
      </c>
      <c r="H33" s="65">
        <v>3</v>
      </c>
      <c r="I33" s="65"/>
      <c r="J33" s="65"/>
      <c r="K33" s="65"/>
      <c r="L33" s="65"/>
      <c r="M33" s="65"/>
      <c r="N33" s="65">
        <v>0</v>
      </c>
      <c r="O33" s="65">
        <v>5</v>
      </c>
      <c r="P33" s="65">
        <v>0</v>
      </c>
      <c r="Q33" s="65">
        <v>0</v>
      </c>
      <c r="R33" s="65">
        <v>2</v>
      </c>
      <c r="S33" s="65">
        <v>2</v>
      </c>
      <c r="T33" s="65">
        <v>1</v>
      </c>
      <c r="U33" s="110">
        <v>0</v>
      </c>
      <c r="V33" s="132"/>
      <c r="W33" s="114">
        <f t="shared" si="19"/>
        <v>0</v>
      </c>
      <c r="X33" s="67">
        <f t="shared" si="22"/>
        <v>1</v>
      </c>
      <c r="Y33" s="67">
        <f t="shared" ref="Y33:Y37" si="28">IF($G33=0,"",H33/$G33)</f>
        <v>0.6</v>
      </c>
      <c r="Z33" s="71" t="str">
        <f t="shared" ref="Z33:Z37" si="29">IF((I33+K33+L33+M33)=0,"",1-(M33/(I33+K33+L33+M33)))</f>
        <v/>
      </c>
      <c r="AA33" s="72" t="str">
        <f t="shared" si="11"/>
        <v/>
      </c>
      <c r="AB33" s="72" t="str">
        <f t="shared" si="2"/>
        <v/>
      </c>
      <c r="AC33" s="72" t="str">
        <f t="shared" si="3"/>
        <v/>
      </c>
      <c r="AD33" s="67" t="str">
        <f t="shared" ref="AD33:AD37" si="30">IF(($I33+$K33+$L33)=0,"",($I33+$K33)/($I33+$K33+$L33))</f>
        <v/>
      </c>
      <c r="AE33" s="71">
        <f t="shared" si="23"/>
        <v>1</v>
      </c>
      <c r="AF33" s="67">
        <f t="shared" si="16"/>
        <v>1</v>
      </c>
      <c r="AG33" s="70" t="e">
        <f>IF((#REF!+#REF!+#REF!+#REF!)=0,"",1-(#REF!/(#REF!+#REF!+#REF!+#REF!)))</f>
        <v>#REF!</v>
      </c>
      <c r="AH33" s="115">
        <f t="shared" si="18"/>
        <v>0.8</v>
      </c>
    </row>
    <row r="34" spans="1:34" s="1" customFormat="1" ht="10.9" customHeight="1" thickTop="1" x14ac:dyDescent="0.25">
      <c r="A34" s="275" t="s">
        <v>88</v>
      </c>
      <c r="B34" s="163" t="s">
        <v>86</v>
      </c>
      <c r="C34" s="86">
        <v>2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1</v>
      </c>
      <c r="O34" s="86">
        <v>1</v>
      </c>
      <c r="P34" s="86">
        <v>0</v>
      </c>
      <c r="Q34" s="86">
        <v>0</v>
      </c>
      <c r="R34" s="86">
        <v>1</v>
      </c>
      <c r="S34" s="86">
        <v>0</v>
      </c>
      <c r="T34" s="86">
        <v>0</v>
      </c>
      <c r="U34" s="86">
        <v>0</v>
      </c>
      <c r="V34" s="134"/>
      <c r="W34" s="122">
        <f t="shared" si="19"/>
        <v>0</v>
      </c>
      <c r="X34" s="95"/>
      <c r="Y34" s="95"/>
      <c r="Z34" s="101"/>
      <c r="AA34" s="95"/>
      <c r="AB34" s="95"/>
      <c r="AC34" s="95"/>
      <c r="AD34" s="95"/>
      <c r="AE34" s="102">
        <f t="shared" ref="AE34:AE37" si="31">IF((N34+O34+P34+Q34)=0,"",1-(Q34/(N34+O34+P34+Q34)))</f>
        <v>1</v>
      </c>
      <c r="AF34" s="255">
        <f t="shared" ref="AF34:AF36" si="32">IF((N34+O34+P34)=0,"",(N34+O34)/(N34+O34+P34))</f>
        <v>1</v>
      </c>
      <c r="AG34" s="256">
        <f t="shared" ref="AG34:AG37" si="33">IF((R34+S34+T34+U34)=0,"",1-(U34/(R34+S34+T34+U34)))</f>
        <v>1</v>
      </c>
      <c r="AH34" s="258">
        <f t="shared" ref="AH34:AH36" si="34">IF((R34+S34+T34)=0,"",(S34+R34)/(R34+S34+T34))</f>
        <v>1</v>
      </c>
    </row>
    <row r="35" spans="1:34" s="1" customFormat="1" ht="10.9" customHeight="1" x14ac:dyDescent="0.25">
      <c r="A35" s="276"/>
      <c r="B35" s="222" t="s">
        <v>29</v>
      </c>
      <c r="C35" s="206">
        <v>34</v>
      </c>
      <c r="D35" s="206">
        <v>1</v>
      </c>
      <c r="E35" s="206">
        <v>11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3</v>
      </c>
      <c r="O35" s="206">
        <v>17</v>
      </c>
      <c r="P35" s="206">
        <v>3</v>
      </c>
      <c r="Q35" s="206">
        <v>13</v>
      </c>
      <c r="R35" s="206">
        <v>10</v>
      </c>
      <c r="S35" s="206">
        <v>17</v>
      </c>
      <c r="T35" s="206">
        <v>2</v>
      </c>
      <c r="U35" s="206">
        <v>2</v>
      </c>
      <c r="V35" s="134"/>
      <c r="W35" s="116">
        <f t="shared" si="19"/>
        <v>0</v>
      </c>
      <c r="X35" s="138"/>
      <c r="Y35" s="217"/>
      <c r="Z35" s="218"/>
      <c r="AA35" s="217"/>
      <c r="AB35" s="217"/>
      <c r="AC35" s="217"/>
      <c r="AD35" s="217"/>
      <c r="AE35" s="215"/>
      <c r="AF35" s="76">
        <f t="shared" si="32"/>
        <v>0.86956521739130432</v>
      </c>
      <c r="AG35" s="104">
        <f t="shared" si="33"/>
        <v>0.93548387096774199</v>
      </c>
      <c r="AH35" s="84">
        <f t="shared" si="34"/>
        <v>0.93103448275862066</v>
      </c>
    </row>
    <row r="36" spans="1:34" s="1" customFormat="1" ht="10.9" customHeight="1" thickBot="1" x14ac:dyDescent="0.3">
      <c r="A36" s="277"/>
      <c r="B36" s="220" t="s">
        <v>30</v>
      </c>
      <c r="C36" s="75">
        <v>51</v>
      </c>
      <c r="D36" s="75">
        <v>3</v>
      </c>
      <c r="E36" s="75">
        <v>18</v>
      </c>
      <c r="F36" s="75">
        <v>0</v>
      </c>
      <c r="G36" s="75">
        <v>46</v>
      </c>
      <c r="H36" s="75">
        <v>39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4</v>
      </c>
      <c r="O36" s="75">
        <v>13</v>
      </c>
      <c r="P36" s="75">
        <v>0</v>
      </c>
      <c r="Q36" s="75">
        <v>34</v>
      </c>
      <c r="R36" s="75">
        <v>14</v>
      </c>
      <c r="S36" s="75">
        <v>31</v>
      </c>
      <c r="T36" s="75">
        <v>3</v>
      </c>
      <c r="U36" s="75">
        <v>0</v>
      </c>
      <c r="V36" s="134"/>
      <c r="W36" s="159">
        <f t="shared" si="19"/>
        <v>0</v>
      </c>
      <c r="X36" s="96">
        <f t="shared" si="22"/>
        <v>0.90196078431372551</v>
      </c>
      <c r="Y36" s="96">
        <f t="shared" si="28"/>
        <v>0.84782608695652173</v>
      </c>
      <c r="Z36" s="97" t="str">
        <f t="shared" si="29"/>
        <v/>
      </c>
      <c r="AA36" s="98" t="str">
        <f t="shared" si="11"/>
        <v/>
      </c>
      <c r="AB36" s="98" t="str">
        <f t="shared" si="2"/>
        <v/>
      </c>
      <c r="AC36" s="98" t="str">
        <f t="shared" si="3"/>
        <v/>
      </c>
      <c r="AD36" s="96" t="str">
        <f t="shared" si="30"/>
        <v/>
      </c>
      <c r="AE36" s="97">
        <f t="shared" si="31"/>
        <v>0.33333333333333337</v>
      </c>
      <c r="AF36" s="96">
        <f t="shared" si="32"/>
        <v>1</v>
      </c>
      <c r="AG36" s="97">
        <f t="shared" si="33"/>
        <v>1</v>
      </c>
      <c r="AH36" s="99">
        <f t="shared" si="34"/>
        <v>0.9375</v>
      </c>
    </row>
    <row r="37" spans="1:34" s="1" customFormat="1" ht="11.25" customHeight="1" thickTop="1" thickBot="1" x14ac:dyDescent="0.3">
      <c r="A37" s="278"/>
      <c r="B37" s="221" t="s">
        <v>81</v>
      </c>
      <c r="C37" s="78">
        <v>87</v>
      </c>
      <c r="D37" s="78">
        <v>4</v>
      </c>
      <c r="E37" s="78">
        <v>29</v>
      </c>
      <c r="F37" s="78">
        <v>0</v>
      </c>
      <c r="G37" s="78">
        <v>46</v>
      </c>
      <c r="H37" s="78">
        <v>39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8</v>
      </c>
      <c r="O37" s="78">
        <v>31</v>
      </c>
      <c r="P37" s="78">
        <v>3</v>
      </c>
      <c r="Q37" s="78">
        <v>47</v>
      </c>
      <c r="R37" s="78">
        <v>25</v>
      </c>
      <c r="S37" s="78">
        <v>48</v>
      </c>
      <c r="T37" s="78">
        <v>5</v>
      </c>
      <c r="U37" s="78">
        <v>2</v>
      </c>
      <c r="V37" s="134"/>
      <c r="W37" s="14">
        <f t="shared" si="19"/>
        <v>0</v>
      </c>
      <c r="X37" s="15">
        <f>IF($C37=0,"",G37/$C36)</f>
        <v>0.90196078431372551</v>
      </c>
      <c r="Y37" s="15">
        <f t="shared" si="28"/>
        <v>0.84782608695652173</v>
      </c>
      <c r="Z37" s="249" t="str">
        <f t="shared" si="29"/>
        <v/>
      </c>
      <c r="AA37" s="248" t="str">
        <f t="shared" si="11"/>
        <v/>
      </c>
      <c r="AB37" s="248" t="str">
        <f t="shared" si="2"/>
        <v/>
      </c>
      <c r="AC37" s="248" t="str">
        <f t="shared" si="3"/>
        <v/>
      </c>
      <c r="AD37" s="15" t="str">
        <f t="shared" si="30"/>
        <v/>
      </c>
      <c r="AE37" s="249">
        <f t="shared" si="31"/>
        <v>0.4719101123595506</v>
      </c>
      <c r="AF37" s="15">
        <f>IF((N37+O37+P37)=0,"",(N37+O37)/(N37+O37+P37))</f>
        <v>0.9285714285714286</v>
      </c>
      <c r="AG37" s="249">
        <f t="shared" si="33"/>
        <v>0.97499999999999998</v>
      </c>
      <c r="AH37" s="17">
        <f>IF((R37+S37+T37)=0,"",(S37+R37)/(R37+S37+T37))</f>
        <v>0.9358974358974359</v>
      </c>
    </row>
    <row r="38" spans="1:34" s="1" customFormat="1" ht="13.9" customHeight="1" thickTop="1" x14ac:dyDescent="0.25">
      <c r="A38" s="294" t="s">
        <v>32</v>
      </c>
      <c r="B38" s="106" t="s">
        <v>86</v>
      </c>
      <c r="C38" s="107">
        <v>2</v>
      </c>
      <c r="D38" s="107"/>
      <c r="E38" s="107"/>
      <c r="F38" s="107"/>
      <c r="G38" s="108"/>
      <c r="H38" s="108"/>
      <c r="I38" s="108"/>
      <c r="J38" s="108"/>
      <c r="K38" s="108"/>
      <c r="L38" s="108"/>
      <c r="M38" s="108"/>
      <c r="N38" s="107">
        <v>1</v>
      </c>
      <c r="O38" s="107">
        <v>1</v>
      </c>
      <c r="P38" s="107">
        <v>0</v>
      </c>
      <c r="Q38" s="107">
        <v>0</v>
      </c>
      <c r="R38" s="107">
        <v>0</v>
      </c>
      <c r="S38" s="107">
        <v>2</v>
      </c>
      <c r="T38" s="107">
        <v>0</v>
      </c>
      <c r="U38" s="109">
        <v>1</v>
      </c>
      <c r="V38" s="132"/>
      <c r="W38" s="47">
        <f>IF($C38=0,"",F38/$C38)</f>
        <v>0</v>
      </c>
      <c r="X38" s="51"/>
      <c r="Y38" s="51"/>
      <c r="Z38" s="52"/>
      <c r="AA38" s="51"/>
      <c r="AB38" s="51"/>
      <c r="AC38" s="51"/>
      <c r="AD38" s="51"/>
      <c r="AE38" s="53">
        <f>IF((N38+O38+P38+Q38)=0,"",1-(Q38/(N38+O38+P38+Q38)))</f>
        <v>1</v>
      </c>
      <c r="AF38" s="45">
        <f>IF((N38+O38+P38)=0,"",(N38+O38)/(N38+O38+P38))</f>
        <v>1</v>
      </c>
      <c r="AG38" s="53">
        <f>IF((R38+S38+T38+U38)=0,"",1-(U38/(R38+S38+T38+U38)))</f>
        <v>0.66666666666666674</v>
      </c>
      <c r="AH38" s="49">
        <f>IF((R38+S38+T38)=0,"",(S38+R38)/(R38+S38+T38))</f>
        <v>1</v>
      </c>
    </row>
    <row r="39" spans="1:34" s="1" customFormat="1" ht="13.9" customHeight="1" x14ac:dyDescent="0.25">
      <c r="A39" s="296"/>
      <c r="B39" s="205" t="s">
        <v>29</v>
      </c>
      <c r="C39" s="89">
        <v>34</v>
      </c>
      <c r="D39" s="89"/>
      <c r="E39" s="89">
        <v>7</v>
      </c>
      <c r="F39" s="89"/>
      <c r="G39" s="90"/>
      <c r="H39" s="90"/>
      <c r="I39" s="90"/>
      <c r="J39" s="90"/>
      <c r="K39" s="90"/>
      <c r="L39" s="90"/>
      <c r="M39" s="90"/>
      <c r="N39" s="89">
        <v>4</v>
      </c>
      <c r="O39" s="89">
        <v>2</v>
      </c>
      <c r="P39" s="89">
        <v>0</v>
      </c>
      <c r="Q39" s="89">
        <v>28</v>
      </c>
      <c r="R39" s="89">
        <v>6</v>
      </c>
      <c r="S39" s="89">
        <v>25</v>
      </c>
      <c r="T39" s="89">
        <v>1</v>
      </c>
      <c r="U39" s="145">
        <v>0</v>
      </c>
      <c r="V39" s="132"/>
      <c r="W39" s="114">
        <f>IF($C39=0,"",F39/$C39)</f>
        <v>0</v>
      </c>
      <c r="X39" s="68"/>
      <c r="Y39" s="68"/>
      <c r="Z39" s="69"/>
      <c r="AA39" s="68"/>
      <c r="AB39" s="68"/>
      <c r="AC39" s="68"/>
      <c r="AD39" s="68"/>
      <c r="AE39" s="70">
        <f>IF((N39+O39+P39+Q39)=0,"",1-(Q39/(N39+O39+P39+Q39)))</f>
        <v>0.17647058823529416</v>
      </c>
      <c r="AF39" s="67">
        <f>IF((N39+O39+P39)=0,"",(N39+O39)/(N39+O39+P39))</f>
        <v>1</v>
      </c>
      <c r="AG39" s="70"/>
      <c r="AH39" s="115"/>
    </row>
    <row r="40" spans="1:34" s="1" customFormat="1" ht="13.9" customHeight="1" x14ac:dyDescent="0.25">
      <c r="A40" s="292"/>
      <c r="B40" s="60" t="s">
        <v>30</v>
      </c>
      <c r="C40" s="65">
        <v>25</v>
      </c>
      <c r="D40" s="65">
        <v>2</v>
      </c>
      <c r="E40" s="65">
        <v>10</v>
      </c>
      <c r="F40" s="65"/>
      <c r="G40" s="65">
        <v>25</v>
      </c>
      <c r="H40" s="65">
        <v>23</v>
      </c>
      <c r="I40" s="65"/>
      <c r="J40" s="65"/>
      <c r="K40" s="65"/>
      <c r="L40" s="65"/>
      <c r="M40" s="65"/>
      <c r="N40" s="65">
        <v>5</v>
      </c>
      <c r="O40" s="65">
        <v>10</v>
      </c>
      <c r="P40" s="65">
        <v>1</v>
      </c>
      <c r="Q40" s="65">
        <v>9</v>
      </c>
      <c r="R40" s="65">
        <v>6</v>
      </c>
      <c r="S40" s="65">
        <v>15</v>
      </c>
      <c r="T40" s="65">
        <v>1</v>
      </c>
      <c r="U40" s="110">
        <v>3</v>
      </c>
      <c r="V40" s="132"/>
      <c r="W40" s="114">
        <f>IF($C40=0,"",F40/$C40)</f>
        <v>0</v>
      </c>
      <c r="X40" s="67">
        <f>IF($C40=0,"",G40/$C40)</f>
        <v>1</v>
      </c>
      <c r="Y40" s="67">
        <f>IF($G40=0,"",H40/$G40)</f>
        <v>0.92</v>
      </c>
      <c r="Z40" s="71" t="str">
        <f>IF((I40+K40+L40+M40)=0,"",1-(M40/(I40+K40+L40+M40)))</f>
        <v/>
      </c>
      <c r="AA40" s="67" t="str">
        <f>IF(AND((($I40+$K40+$L40)=0),($I40=0)),"",$I40/($I40+$L40+$K40))</f>
        <v/>
      </c>
      <c r="AB40" s="72" t="str">
        <f>IF(AND((($I40+$K40+$L40)=0),($I40=0)),"",$J40/($I40))</f>
        <v/>
      </c>
      <c r="AC40" s="67" t="str">
        <f>IF(AND((($I40+$K40+$L40)=0),($K40=0)),"",$K40/($K40+$L40+$I40))</f>
        <v/>
      </c>
      <c r="AD40" s="67" t="str">
        <f>IF(($I40+$K40+$L40)=0,"",($I40+$K40)/($I40+$K40+$L40))</f>
        <v/>
      </c>
      <c r="AE40" s="70">
        <f>IF((N40+O40+P40+Q40)=0,"",1-(Q40/(N40+O40+P40+Q40)))</f>
        <v>0.64</v>
      </c>
      <c r="AF40" s="67">
        <f>IF((N40+O40+P40)=0,"",(N40+O40)/(N40+O40+P40))</f>
        <v>0.9375</v>
      </c>
      <c r="AG40" s="70"/>
      <c r="AH40" s="115"/>
    </row>
    <row r="41" spans="1:34" s="1" customFormat="1" ht="13.9" customHeight="1" x14ac:dyDescent="0.25">
      <c r="A41" s="292" t="s">
        <v>33</v>
      </c>
      <c r="B41" s="60" t="s">
        <v>86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263"/>
      <c r="V41" s="132"/>
      <c r="W41" s="117" t="str">
        <f>IF($C41=0,"",F41/$C41)</f>
        <v/>
      </c>
      <c r="X41" s="68"/>
      <c r="Y41" s="68"/>
      <c r="Z41" s="73"/>
      <c r="AA41" s="68"/>
      <c r="AB41" s="68"/>
      <c r="AC41" s="68"/>
      <c r="AD41" s="68"/>
      <c r="AE41" s="70" t="str">
        <f>IF((N41+O41+P41+Q41)=0,"",1-(Q41/(N41+O41+P41+Q41)))</f>
        <v/>
      </c>
      <c r="AF41" s="67" t="str">
        <f>IF((N41+O41+P41)=0,"",(N41+O41)/(N41+O41+P41))</f>
        <v/>
      </c>
      <c r="AG41" s="70"/>
      <c r="AH41" s="115"/>
    </row>
    <row r="42" spans="1:34" s="1" customFormat="1" ht="13.9" customHeight="1" x14ac:dyDescent="0.25">
      <c r="A42" s="293"/>
      <c r="B42" s="79" t="s">
        <v>29</v>
      </c>
      <c r="C42" s="80">
        <v>6</v>
      </c>
      <c r="D42" s="80"/>
      <c r="E42" s="80"/>
      <c r="F42" s="80"/>
      <c r="G42" s="250"/>
      <c r="H42" s="250"/>
      <c r="I42" s="250"/>
      <c r="J42" s="250"/>
      <c r="K42" s="250"/>
      <c r="L42" s="250"/>
      <c r="M42" s="250"/>
      <c r="N42" s="80">
        <v>0</v>
      </c>
      <c r="O42" s="80">
        <v>2</v>
      </c>
      <c r="P42" s="80">
        <v>2</v>
      </c>
      <c r="Q42" s="80">
        <v>2</v>
      </c>
      <c r="R42" s="80">
        <v>1</v>
      </c>
      <c r="S42" s="80">
        <v>5</v>
      </c>
      <c r="T42" s="80">
        <v>0</v>
      </c>
      <c r="U42" s="111">
        <v>0</v>
      </c>
      <c r="V42" s="132"/>
      <c r="W42" s="118">
        <f>IF($C42=0,"",F42/$C42)</f>
        <v>0</v>
      </c>
      <c r="X42" s="251"/>
      <c r="Y42" s="251"/>
      <c r="Z42" s="252"/>
      <c r="AA42" s="251"/>
      <c r="AB42" s="251"/>
      <c r="AC42" s="251"/>
      <c r="AD42" s="251"/>
      <c r="AE42" s="70">
        <f>IF((N42+O42+P42+Q42)=0,"",1-(Q42/(N42+O42+P42+Q42)))</f>
        <v>0.66666666666666674</v>
      </c>
      <c r="AF42" s="67">
        <f>IF((N42+O42+P42)=0,"",(N42+O42)/(N42+O42+P42))</f>
        <v>0.5</v>
      </c>
      <c r="AG42" s="70"/>
      <c r="AH42" s="115"/>
    </row>
    <row r="43" spans="1:34" s="1" customFormat="1" ht="13.9" customHeight="1" thickBot="1" x14ac:dyDescent="0.3">
      <c r="A43" s="293"/>
      <c r="B43" s="79" t="s">
        <v>30</v>
      </c>
      <c r="C43" s="80">
        <v>8</v>
      </c>
      <c r="D43" s="80">
        <v>2</v>
      </c>
      <c r="E43" s="80">
        <v>3</v>
      </c>
      <c r="F43" s="80"/>
      <c r="G43" s="80">
        <v>8</v>
      </c>
      <c r="H43" s="80">
        <v>6</v>
      </c>
      <c r="I43" s="80"/>
      <c r="J43" s="80"/>
      <c r="K43" s="80"/>
      <c r="L43" s="80"/>
      <c r="M43" s="80"/>
      <c r="N43" s="80">
        <v>0</v>
      </c>
      <c r="O43" s="80">
        <v>4</v>
      </c>
      <c r="P43" s="80">
        <v>0</v>
      </c>
      <c r="Q43" s="80">
        <v>4</v>
      </c>
      <c r="R43" s="80">
        <v>0</v>
      </c>
      <c r="S43" s="80">
        <v>7</v>
      </c>
      <c r="T43" s="80">
        <v>0</v>
      </c>
      <c r="U43" s="111">
        <v>0</v>
      </c>
      <c r="V43" s="132"/>
      <c r="W43" s="117">
        <f>IF($C43=0,"",F43/$C43)</f>
        <v>0</v>
      </c>
      <c r="X43" s="81">
        <f>IF($C43=0,"",G43/$C43)</f>
        <v>1</v>
      </c>
      <c r="Y43" s="81">
        <f>IF($G43=0,"",H43/$G43)</f>
        <v>0.75</v>
      </c>
      <c r="Z43" s="82" t="str">
        <f>IF((I43+K43+L43+M43)=0,"",1-(M43/(I43+K43+L43+M43)))</f>
        <v/>
      </c>
      <c r="AA43" s="81" t="str">
        <f>IF(AND((($I43+$K43+$L43)=0),($I43=0)),"",$I43/($I43+$L43+$K43))</f>
        <v/>
      </c>
      <c r="AB43" s="83" t="str">
        <f>IF(AND((($I43+$K43+$L43)=0),($I43=0)),"",$J43/($I43))</f>
        <v/>
      </c>
      <c r="AC43" s="81" t="str">
        <f>IF(AND((($I43+$K43+$L43)=0),($K43=0)),"",$K43/($K43+$L43+$I43))</f>
        <v/>
      </c>
      <c r="AD43" s="81" t="str">
        <f>IF(($I43+$K43+$L43)=0,"",($I43+$K43)/($I43+$K43+$L43))</f>
        <v/>
      </c>
      <c r="AE43" s="227">
        <f>IF((N43+O43+P43+Q43)=0,"",1-(Q43/(N43+O43+P43+Q43)))</f>
        <v>0.5</v>
      </c>
      <c r="AF43" s="81">
        <f>IF((N43+O43+P43)=0,"",(N43+O43)/(N43+O43+P43))</f>
        <v>1</v>
      </c>
      <c r="AG43" s="82">
        <f>IF((R43+S43+T43+U43)=0,"",1-(U43/(R43+S43+T43+U43)))</f>
        <v>1</v>
      </c>
      <c r="AH43" s="94">
        <f>IF((R43+S43+T43)=0,"",(S43+R43)/(R43+S43+T43))</f>
        <v>1</v>
      </c>
    </row>
    <row r="44" spans="1:34" ht="13.9" customHeight="1" thickTop="1" x14ac:dyDescent="0.25">
      <c r="A44" s="289" t="s">
        <v>34</v>
      </c>
      <c r="B44" s="85" t="s">
        <v>86</v>
      </c>
      <c r="C44" s="86">
        <v>2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1</v>
      </c>
      <c r="O44" s="86">
        <v>1</v>
      </c>
      <c r="P44" s="86">
        <v>0</v>
      </c>
      <c r="Q44" s="86">
        <v>0</v>
      </c>
      <c r="R44" s="86">
        <v>0</v>
      </c>
      <c r="S44" s="86">
        <v>2</v>
      </c>
      <c r="T44" s="86">
        <v>0</v>
      </c>
      <c r="U44" s="86">
        <v>1</v>
      </c>
      <c r="V44" s="133"/>
      <c r="W44" s="122">
        <f>IF($C44=0,"",F44/$C44)</f>
        <v>0</v>
      </c>
      <c r="X44" s="95"/>
      <c r="Y44" s="95"/>
      <c r="Z44" s="101"/>
      <c r="AA44" s="95"/>
      <c r="AB44" s="95"/>
      <c r="AC44" s="95"/>
      <c r="AD44" s="95"/>
      <c r="AE44" s="102">
        <f>IF((N44+O44+P44+Q44)=0,"",1-(Q44/(N44+O44+P44+Q44)))</f>
        <v>1</v>
      </c>
      <c r="AF44" s="93">
        <f>IF((N44+O44+P44)=0,"",(N44+O44)/(N44+O44+P44))</f>
        <v>1</v>
      </c>
      <c r="AG44" s="102">
        <f>IF((R44+S44+T44+U44)=0,"",1-(U44/(R44+S44+T44+U44)))</f>
        <v>0.66666666666666674</v>
      </c>
      <c r="AH44" s="123">
        <f>IF((R44+S44+T44)=0,"",(S44+R44)/(R44+S44+T44))</f>
        <v>1</v>
      </c>
    </row>
    <row r="45" spans="1:34" ht="13.9" customHeight="1" x14ac:dyDescent="0.25">
      <c r="A45" s="295"/>
      <c r="B45" s="226" t="s">
        <v>29</v>
      </c>
      <c r="C45" s="206">
        <v>40</v>
      </c>
      <c r="D45" s="206">
        <v>0</v>
      </c>
      <c r="E45" s="206">
        <v>7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4</v>
      </c>
      <c r="O45" s="206">
        <v>4</v>
      </c>
      <c r="P45" s="206">
        <v>2</v>
      </c>
      <c r="Q45" s="206">
        <v>30</v>
      </c>
      <c r="R45" s="206">
        <v>7</v>
      </c>
      <c r="S45" s="206">
        <v>30</v>
      </c>
      <c r="T45" s="206">
        <v>1</v>
      </c>
      <c r="U45" s="206">
        <v>0</v>
      </c>
      <c r="V45" s="133"/>
      <c r="W45" s="116">
        <f>IF($C45=0,"",F45/$C45)</f>
        <v>0</v>
      </c>
      <c r="X45" s="138"/>
      <c r="Y45" s="138"/>
      <c r="Z45" s="139"/>
      <c r="AA45" s="138"/>
      <c r="AB45" s="138"/>
      <c r="AC45" s="138"/>
      <c r="AD45" s="138"/>
      <c r="AE45" s="104">
        <f>IF((N45+O45+P45+Q45)=0,"",1-(Q45/(N45+O45+P45+Q45)))</f>
        <v>0.25</v>
      </c>
      <c r="AF45" s="76">
        <f>IF((N45+O45+P45)=0,"",(N45+O45)/(N45+O45+P45))</f>
        <v>0.8</v>
      </c>
      <c r="AG45" s="104">
        <f>IF((R45+S45+T45+U45)=0,"",1-(U45/(R45+S45+T45+U45)))</f>
        <v>1</v>
      </c>
      <c r="AH45" s="84">
        <f>IF((R45+S45+T45)=0,"",(S45+R45)/(R45+S45+T45))</f>
        <v>0.97368421052631582</v>
      </c>
    </row>
    <row r="46" spans="1:34" ht="13.9" customHeight="1" thickBot="1" x14ac:dyDescent="0.3">
      <c r="A46" s="290"/>
      <c r="B46" s="74" t="s">
        <v>30</v>
      </c>
      <c r="C46" s="75">
        <v>33</v>
      </c>
      <c r="D46" s="75">
        <v>4</v>
      </c>
      <c r="E46" s="75">
        <v>13</v>
      </c>
      <c r="F46" s="75">
        <v>0</v>
      </c>
      <c r="G46" s="75">
        <v>33</v>
      </c>
      <c r="H46" s="75">
        <v>29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5</v>
      </c>
      <c r="O46" s="75">
        <v>14</v>
      </c>
      <c r="P46" s="75">
        <v>1</v>
      </c>
      <c r="Q46" s="75">
        <v>13</v>
      </c>
      <c r="R46" s="75">
        <v>6</v>
      </c>
      <c r="S46" s="75">
        <v>22</v>
      </c>
      <c r="T46" s="75">
        <v>1</v>
      </c>
      <c r="U46" s="75">
        <v>3</v>
      </c>
      <c r="V46" s="133"/>
      <c r="W46" s="159">
        <f>IF($C46=0,"",F46/$C46)</f>
        <v>0</v>
      </c>
      <c r="X46" s="96">
        <f>IF($C46=0,"",G46/$C46)</f>
        <v>1</v>
      </c>
      <c r="Y46" s="96">
        <f>IF($G46=0,"",H46/$G46)</f>
        <v>0.87878787878787878</v>
      </c>
      <c r="Z46" s="97" t="str">
        <f>IF((I46+K46+L46+M46)=0,"",1-(M46/(I46+K46+L46+M46)))</f>
        <v/>
      </c>
      <c r="AA46" s="96" t="str">
        <f>IF(AND((($I46+$K46+$L46)=0),($I46=0)),"",$I46/($I46+$L46+$K46))</f>
        <v/>
      </c>
      <c r="AB46" s="98" t="str">
        <f>IF(AND((($I46+$K46+$L46)=0),($I46=0)),"",$J46/($I46))</f>
        <v/>
      </c>
      <c r="AC46" s="96" t="str">
        <f>IF(AND((($I46+$K46+$L46)=0),($K46=0)),"",$K46/($K46+$L46+$I46))</f>
        <v/>
      </c>
      <c r="AD46" s="96" t="str">
        <f>IF(($I46+$K46+$L46)=0,"",($I46+$K46)/($I46+$K46+$L46))</f>
        <v/>
      </c>
      <c r="AE46" s="97">
        <f>IF((N46+O46+P46+Q46)=0,"",1-(Q46/(N46+O46+P46+Q46)))</f>
        <v>0.60606060606060608</v>
      </c>
      <c r="AF46" s="96">
        <f>IF((N46+O46+P46)=0,"",(N46+O46)/(N46+O46+P46))</f>
        <v>0.95</v>
      </c>
      <c r="AG46" s="97">
        <f>IF((R46+S46+T46+U46)=0,"",1-(U46/(R46+S46+T46+U46)))</f>
        <v>0.90625</v>
      </c>
      <c r="AH46" s="99">
        <f>IF((R46+S46+T46)=0,"",(S46+R46)/(R46+S46+T46))</f>
        <v>0.96551724137931039</v>
      </c>
    </row>
    <row r="47" spans="1:34" s="1" customFormat="1" ht="10.9" customHeight="1" thickTop="1" thickBot="1" x14ac:dyDescent="0.3">
      <c r="A47" s="291"/>
      <c r="B47" s="77" t="s">
        <v>81</v>
      </c>
      <c r="C47" s="78">
        <v>75</v>
      </c>
      <c r="D47" s="78">
        <v>4</v>
      </c>
      <c r="E47" s="78">
        <v>20</v>
      </c>
      <c r="F47" s="78">
        <v>0</v>
      </c>
      <c r="G47" s="78">
        <v>33</v>
      </c>
      <c r="H47" s="78">
        <v>29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10</v>
      </c>
      <c r="O47" s="78">
        <v>19</v>
      </c>
      <c r="P47" s="78">
        <v>3</v>
      </c>
      <c r="Q47" s="78">
        <v>43</v>
      </c>
      <c r="R47" s="78">
        <v>13</v>
      </c>
      <c r="S47" s="78">
        <v>54</v>
      </c>
      <c r="T47" s="78">
        <v>2</v>
      </c>
      <c r="U47" s="78">
        <v>4</v>
      </c>
      <c r="V47" s="254">
        <f>V44+V45+V46</f>
        <v>0</v>
      </c>
      <c r="W47" s="14">
        <f>IF($C47=0,"",F47/$C47)</f>
        <v>0</v>
      </c>
      <c r="X47" s="248">
        <f>IF($C47=0,"",G47/$C46)</f>
        <v>1</v>
      </c>
      <c r="Y47" s="15">
        <f>IF($G47=0,"",H47/$G47)</f>
        <v>0.87878787878787878</v>
      </c>
      <c r="Z47" s="16" t="str">
        <f>IF((I47+K47+L47+M47)=0,"",1-(M47/(I47+K47+L47+M47)))</f>
        <v/>
      </c>
      <c r="AA47" s="15" t="str">
        <f>IF(AND((($I47+$K47+$L47)=0),($I47=0)),"",$I47/($I47+$L47+$K47))</f>
        <v/>
      </c>
      <c r="AB47" s="248" t="str">
        <f>IF(AND((($I47+$K47+$L47)=0),($I47=0)),"",$J47/($I47))</f>
        <v/>
      </c>
      <c r="AC47" s="15" t="str">
        <f>IF(AND((($I47+$K47+$L47)=0),($K47=0)),"",$K47/($K47+$L47+$I47))</f>
        <v/>
      </c>
      <c r="AD47" s="15" t="str">
        <f>IF(($I47+$K47+$L47)=0,"",($I47+$K47)/($I47+$K47+$L47))</f>
        <v/>
      </c>
      <c r="AE47" s="249">
        <f>IF((N47+O47+P47+Q47)=0,"",1-(Q47/(N47+O47+P47+Q47)))</f>
        <v>0.42666666666666664</v>
      </c>
      <c r="AF47" s="15">
        <f>IF((N47+O47+P47)=0,"",(N47+O47)/(N47+O47+P47))</f>
        <v>0.90625</v>
      </c>
      <c r="AG47" s="249">
        <f>IF((R47+S47+T47+U47)=0,"",1-(U47/(R47+S47+T47+U47)))</f>
        <v>0.9452054794520548</v>
      </c>
      <c r="AH47" s="17">
        <f>IF((R47+S47+T47)=0,"",(S47+R47)/(R47+S47+T47))</f>
        <v>0.97101449275362317</v>
      </c>
    </row>
    <row r="48" spans="1:34" s="1" customFormat="1" ht="13.9" customHeight="1" thickTop="1" x14ac:dyDescent="0.25">
      <c r="A48" s="294" t="s">
        <v>35</v>
      </c>
      <c r="B48" s="106" t="s">
        <v>86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326"/>
      <c r="V48" s="132"/>
      <c r="W48" s="118" t="str">
        <f>IF($C48=0,"",F48/$C48)</f>
        <v/>
      </c>
      <c r="X48" s="92"/>
      <c r="Y48" s="92"/>
      <c r="Z48" s="119"/>
      <c r="AA48" s="92"/>
      <c r="AB48" s="92"/>
      <c r="AC48" s="92"/>
      <c r="AD48" s="92"/>
      <c r="AE48" s="215" t="str">
        <f>IF((N48+O48+P48+Q48)=0,"",1-(Q48/(N48+O48+P48+Q48)))</f>
        <v/>
      </c>
      <c r="AF48" s="91" t="str">
        <f>IF((N48+O48+P48)=0,"",(N48+O48)/(N48+O48+P48))</f>
        <v/>
      </c>
      <c r="AG48" s="120" t="str">
        <f>IF((R48+S48+T48+U48)=0,"",1-(U48/(R48+S48+T48+U48)))</f>
        <v/>
      </c>
      <c r="AH48" s="121" t="str">
        <f>IF((R48+S48+T48)=0,"",(S48+R48)/(R48+S48+T48))</f>
        <v/>
      </c>
    </row>
    <row r="49" spans="1:34" s="1" customFormat="1" ht="13.9" customHeight="1" x14ac:dyDescent="0.25">
      <c r="A49" s="296"/>
      <c r="B49" s="205" t="s">
        <v>29</v>
      </c>
      <c r="C49" s="89">
        <v>14</v>
      </c>
      <c r="D49" s="89"/>
      <c r="E49" s="89">
        <v>4</v>
      </c>
      <c r="F49" s="89"/>
      <c r="G49" s="90"/>
      <c r="H49" s="90"/>
      <c r="I49" s="90"/>
      <c r="J49" s="90"/>
      <c r="K49" s="90"/>
      <c r="L49" s="90"/>
      <c r="M49" s="90"/>
      <c r="N49" s="89">
        <v>3</v>
      </c>
      <c r="O49" s="89">
        <v>8</v>
      </c>
      <c r="P49" s="89">
        <v>1</v>
      </c>
      <c r="Q49" s="89">
        <v>4</v>
      </c>
      <c r="R49" s="89">
        <v>1</v>
      </c>
      <c r="S49" s="89">
        <v>10</v>
      </c>
      <c r="T49" s="89">
        <v>1</v>
      </c>
      <c r="U49" s="145">
        <v>0</v>
      </c>
      <c r="V49" s="132"/>
      <c r="W49" s="114">
        <f>IF($C49=0,"",F49/$C49)</f>
        <v>0</v>
      </c>
      <c r="X49" s="68"/>
      <c r="Y49" s="68"/>
      <c r="Z49" s="73"/>
      <c r="AA49" s="68"/>
      <c r="AB49" s="68"/>
      <c r="AC49" s="68"/>
      <c r="AD49" s="68"/>
      <c r="AE49" s="104">
        <f>IF((N49+O49+P49+Q49)=0,"",1-(Q49/(N49+O49+P49+Q49)))</f>
        <v>0.75</v>
      </c>
      <c r="AF49" s="67">
        <f>IF((N49+O49+P49)=0,"",(N49+O49)/(N49+O49+P49))</f>
        <v>0.91666666666666663</v>
      </c>
      <c r="AG49" s="71">
        <f>IF((R49+S49+T49+U49)=0,"",1-(U49/(R49+S49+T49+U49)))</f>
        <v>1</v>
      </c>
      <c r="AH49" s="115">
        <f>IF((R49+S49+T49)=0,"",(S49+R49)/(R49+S49+T49))</f>
        <v>0.91666666666666663</v>
      </c>
    </row>
    <row r="50" spans="1:34" s="1" customFormat="1" ht="13.9" customHeight="1" x14ac:dyDescent="0.25">
      <c r="A50" s="292"/>
      <c r="B50" s="60" t="s">
        <v>30</v>
      </c>
      <c r="C50" s="65">
        <v>18</v>
      </c>
      <c r="D50" s="65"/>
      <c r="E50" s="65">
        <v>6</v>
      </c>
      <c r="F50" s="65"/>
      <c r="G50" s="65">
        <v>17</v>
      </c>
      <c r="H50" s="65">
        <v>17</v>
      </c>
      <c r="I50" s="65"/>
      <c r="J50" s="105"/>
      <c r="K50" s="65"/>
      <c r="L50" s="65"/>
      <c r="M50" s="65"/>
      <c r="N50" s="65">
        <v>5</v>
      </c>
      <c r="O50" s="65">
        <v>7</v>
      </c>
      <c r="P50" s="65">
        <v>0</v>
      </c>
      <c r="Q50" s="65">
        <v>6</v>
      </c>
      <c r="R50" s="65">
        <v>3</v>
      </c>
      <c r="S50" s="65">
        <v>13</v>
      </c>
      <c r="T50" s="65">
        <v>1</v>
      </c>
      <c r="U50" s="110">
        <v>0</v>
      </c>
      <c r="V50" s="132"/>
      <c r="W50" s="114">
        <f>IF($C50=0,"",F50/$C50)</f>
        <v>0</v>
      </c>
      <c r="X50" s="72">
        <f>IF($C50=0,"",G50/$C50)</f>
        <v>0.94444444444444442</v>
      </c>
      <c r="Y50" s="67">
        <f>IF($G50=0,"",H50/$G50)</f>
        <v>1</v>
      </c>
      <c r="Z50" s="71" t="str">
        <f>IF((I50+K50+L50+M50)=0,"",1-(M50/(I50+K50+L50+M50)))</f>
        <v/>
      </c>
      <c r="AA50" s="67" t="str">
        <f>IF(AND((($I50+$K50+$L50)=0),($I50=0)),"",$I50/($I50+$L50+$K50))</f>
        <v/>
      </c>
      <c r="AB50" s="72" t="str">
        <f>IF(AND((($I50+$K50+$L50)=0),($I50=0)),"",$J50/($I50))</f>
        <v/>
      </c>
      <c r="AC50" s="67" t="str">
        <f>IF(AND((($I50+$K50+$L50)=0),($K50=0)),"",$K50/($K50+$L50+$I50))</f>
        <v/>
      </c>
      <c r="AD50" s="67" t="str">
        <f>IF(($I50+$K50+$L50)=0,"",($I50+$K50)/($I50+$K50+$L50))</f>
        <v/>
      </c>
      <c r="AE50" s="104">
        <f>IF((N50+O50+P50+Q50)=0,"",1-(Q50/(N50+O50+P50+Q50)))</f>
        <v>0.66666666666666674</v>
      </c>
      <c r="AF50" s="67">
        <f>IF((N50+O50+P50)=0,"",(N50+O50)/(N50+O50+P50))</f>
        <v>1</v>
      </c>
      <c r="AG50" s="71">
        <f>IF((R50+S50+T50+U50)=0,"",1-(U50/(R50+S50+T50+U50)))</f>
        <v>1</v>
      </c>
      <c r="AH50" s="115">
        <f>IF((R50+S50+T50)=0,"",(S50+R50)/(R50+S50+T50))</f>
        <v>0.94117647058823528</v>
      </c>
    </row>
    <row r="51" spans="1:34" s="1" customFormat="1" ht="13.9" customHeight="1" x14ac:dyDescent="0.25">
      <c r="A51" s="292" t="s">
        <v>36</v>
      </c>
      <c r="B51" s="60" t="s">
        <v>86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263"/>
      <c r="V51" s="132"/>
      <c r="W51" s="114" t="str">
        <f>IF($C51=0,"",F51/$C51)</f>
        <v/>
      </c>
      <c r="X51" s="68"/>
      <c r="Y51" s="68"/>
      <c r="Z51" s="73"/>
      <c r="AA51" s="68"/>
      <c r="AB51" s="68"/>
      <c r="AC51" s="68"/>
      <c r="AD51" s="68"/>
      <c r="AE51" s="104" t="str">
        <f>IF((N51+O51+P51+Q51)=0,"",1-(Q51/(N51+O51+P51+Q51)))</f>
        <v/>
      </c>
      <c r="AF51" s="67" t="str">
        <f>IF((N51+O51+P51)=0,"",(N51+O51)/(N51+O51+P51))</f>
        <v/>
      </c>
      <c r="AG51" s="71" t="str">
        <f>IF((R51+S51+T51+U51)=0,"",1-(U51/(R51+S51+T51+U51)))</f>
        <v/>
      </c>
      <c r="AH51" s="115" t="str">
        <f>IF((R51+S51+T51)=0,"",(S51+R51)/(R51+S51+T51))</f>
        <v/>
      </c>
    </row>
    <row r="52" spans="1:34" s="1" customFormat="1" ht="13.9" customHeight="1" x14ac:dyDescent="0.25">
      <c r="A52" s="292"/>
      <c r="B52" s="60" t="s">
        <v>29</v>
      </c>
      <c r="C52" s="65">
        <v>5</v>
      </c>
      <c r="D52" s="65">
        <v>1</v>
      </c>
      <c r="E52" s="65">
        <v>2</v>
      </c>
      <c r="F52" s="65"/>
      <c r="G52" s="66"/>
      <c r="H52" s="66"/>
      <c r="I52" s="66"/>
      <c r="J52" s="66"/>
      <c r="K52" s="66"/>
      <c r="L52" s="66"/>
      <c r="M52" s="66"/>
      <c r="N52" s="65">
        <v>0</v>
      </c>
      <c r="O52" s="65">
        <v>0</v>
      </c>
      <c r="P52" s="65">
        <v>2</v>
      </c>
      <c r="Q52" s="65">
        <v>3</v>
      </c>
      <c r="R52" s="65">
        <v>1</v>
      </c>
      <c r="S52" s="65">
        <v>3</v>
      </c>
      <c r="T52" s="65">
        <v>0</v>
      </c>
      <c r="U52" s="110">
        <v>0</v>
      </c>
      <c r="V52" s="132"/>
      <c r="W52" s="114">
        <f>IF($C52=0,"",F52/$C52)</f>
        <v>0</v>
      </c>
      <c r="X52" s="68"/>
      <c r="Y52" s="68"/>
      <c r="Z52" s="73"/>
      <c r="AA52" s="68"/>
      <c r="AB52" s="68"/>
      <c r="AC52" s="68"/>
      <c r="AD52" s="68"/>
      <c r="AE52" s="104">
        <f>IF((N52+O52+P52+Q52)=0,"",1-(Q52/(N52+O52+P52+Q52)))</f>
        <v>0.4</v>
      </c>
      <c r="AF52" s="67">
        <f>IF((N52+O52+P52)=0,"",(N52+O52)/(N52+O52+P52))</f>
        <v>0</v>
      </c>
      <c r="AG52" s="71">
        <f>IF((R52+S52+T52+U52)=0,"",1-(U52/(R52+S52+T52+U52)))</f>
        <v>1</v>
      </c>
      <c r="AH52" s="115">
        <f>IF((R52+S52+T52)=0,"",(S52+R52)/(R52+S52+T52))</f>
        <v>1</v>
      </c>
    </row>
    <row r="53" spans="1:34" s="1" customFormat="1" ht="13.9" customHeight="1" thickBot="1" x14ac:dyDescent="0.3">
      <c r="A53" s="292"/>
      <c r="B53" s="60" t="s">
        <v>30</v>
      </c>
      <c r="C53" s="65">
        <v>4</v>
      </c>
      <c r="D53" s="65"/>
      <c r="E53" s="65"/>
      <c r="F53" s="65"/>
      <c r="G53" s="65">
        <v>4</v>
      </c>
      <c r="H53" s="65">
        <v>4</v>
      </c>
      <c r="I53" s="65"/>
      <c r="J53" s="105"/>
      <c r="K53" s="65"/>
      <c r="L53" s="65"/>
      <c r="M53" s="65"/>
      <c r="N53" s="65">
        <v>0</v>
      </c>
      <c r="O53" s="65">
        <v>2</v>
      </c>
      <c r="P53" s="65">
        <v>0</v>
      </c>
      <c r="Q53" s="65">
        <v>2</v>
      </c>
      <c r="R53" s="65">
        <v>1</v>
      </c>
      <c r="S53" s="65">
        <v>3</v>
      </c>
      <c r="T53" s="65">
        <v>0</v>
      </c>
      <c r="U53" s="110">
        <v>0</v>
      </c>
      <c r="V53" s="132"/>
      <c r="W53" s="114">
        <f>IF($C53=0,"",F53/$C53)</f>
        <v>0</v>
      </c>
      <c r="X53" s="72">
        <f>IF($C53=0,"",G53/$C53)</f>
        <v>1</v>
      </c>
      <c r="Y53" s="67">
        <f>IF($G53=0,"",H53/$G53)</f>
        <v>1</v>
      </c>
      <c r="Z53" s="71" t="str">
        <f>IF((I53+K53+L53+M53)=0,"",1-(M53/(I53+K53+L53+M53)))</f>
        <v/>
      </c>
      <c r="AA53" s="67" t="str">
        <f>IF(AND((($I53+$K53+$L53)=0),($I53=0)),"",$I53/($I53+$L53+$K53))</f>
        <v/>
      </c>
      <c r="AB53" s="72" t="str">
        <f>IF(AND((($I53+$K53+$L53)=0),($I53=0)),"",$J53/($I53))</f>
        <v/>
      </c>
      <c r="AC53" s="67" t="str">
        <f>IF(AND((($I53+$K53+$L53)=0),($K53=0)),"",$K53/($K53+$L53+$I53))</f>
        <v/>
      </c>
      <c r="AD53" s="67" t="str">
        <f>IF(($I53+$K53+$L53)=0,"",($I53+$K53)/($I53+$K53+$L53))</f>
        <v/>
      </c>
      <c r="AE53" s="104">
        <f>IF((N53+O53+P53+Q53)=0,"",1-(Q53/(N53+O53+P53+Q53)))</f>
        <v>0.5</v>
      </c>
      <c r="AF53" s="67">
        <f>IF((N53+O53+P53)=0,"",(N53+O53)/(N53+O53+P53))</f>
        <v>1</v>
      </c>
      <c r="AG53" s="71">
        <f>IF((R53+S53+T53+U53)=0,"",1-(U53/(R53+S53+T53+U53)))</f>
        <v>1</v>
      </c>
      <c r="AH53" s="115">
        <f>IF((R53+S53+T53)=0,"",(S53+R53)/(R53+S53+T53))</f>
        <v>1</v>
      </c>
    </row>
    <row r="54" spans="1:34" ht="13.9" customHeight="1" thickTop="1" x14ac:dyDescent="0.25">
      <c r="A54" s="289" t="s">
        <v>37</v>
      </c>
      <c r="B54" s="85" t="s">
        <v>86</v>
      </c>
      <c r="C54" s="86">
        <v>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133"/>
      <c r="W54" s="122" t="str">
        <f>IF($C54=0,"",F54/$C54)</f>
        <v/>
      </c>
      <c r="X54" s="95"/>
      <c r="Y54" s="95"/>
      <c r="Z54" s="101"/>
      <c r="AA54" s="95"/>
      <c r="AB54" s="95"/>
      <c r="AC54" s="95"/>
      <c r="AD54" s="95"/>
      <c r="AE54" s="102" t="str">
        <f>IF((N54+O54+P54+Q54)=0,"",1-(Q54/(N54+O54+P54+Q54)))</f>
        <v/>
      </c>
      <c r="AF54" s="93" t="str">
        <f>IF((N54+O54+P54)=0,"",(N54+O54)/(N54+O54+P54))</f>
        <v/>
      </c>
      <c r="AG54" s="102" t="str">
        <f>IF((R54+S54+T54+U54)=0,"",1-(U54/(R54+S54+T54+U54)))</f>
        <v/>
      </c>
      <c r="AH54" s="123" t="str">
        <f>IF((R54+S54+T54)=0,"",(S54+R54)/(R54+S54+T54))</f>
        <v/>
      </c>
    </row>
    <row r="55" spans="1:34" ht="13.9" customHeight="1" x14ac:dyDescent="0.25">
      <c r="A55" s="295"/>
      <c r="B55" s="226" t="s">
        <v>29</v>
      </c>
      <c r="C55" s="206">
        <v>19</v>
      </c>
      <c r="D55" s="206">
        <v>1</v>
      </c>
      <c r="E55" s="206">
        <v>6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6">
        <v>3</v>
      </c>
      <c r="O55" s="206">
        <v>8</v>
      </c>
      <c r="P55" s="206">
        <v>3</v>
      </c>
      <c r="Q55" s="206">
        <v>7</v>
      </c>
      <c r="R55" s="206">
        <v>2</v>
      </c>
      <c r="S55" s="206">
        <v>13</v>
      </c>
      <c r="T55" s="206">
        <v>1</v>
      </c>
      <c r="U55" s="206">
        <v>0</v>
      </c>
      <c r="V55" s="133"/>
      <c r="W55" s="116">
        <f>IF($C55=0,"",F55/$C55)</f>
        <v>0</v>
      </c>
      <c r="X55" s="138"/>
      <c r="Y55" s="138"/>
      <c r="Z55" s="139"/>
      <c r="AA55" s="138"/>
      <c r="AB55" s="138"/>
      <c r="AC55" s="138"/>
      <c r="AD55" s="138"/>
      <c r="AE55" s="104">
        <f>IF((N55+O55+P55+Q55)=0,"",1-(Q55/(N55+O55+P55+Q55)))</f>
        <v>0.66666666666666674</v>
      </c>
      <c r="AF55" s="76">
        <f>IF((N55+O55+P55)=0,"",(N55+O55)/(N55+O55+P55))</f>
        <v>0.7857142857142857</v>
      </c>
      <c r="AG55" s="104">
        <f>IF((R55+S55+T55+U55)=0,"",1-(U55/(R55+S55+T55+U55)))</f>
        <v>1</v>
      </c>
      <c r="AH55" s="84">
        <f>IF((R55+S55+T55)=0,"",(S55+R55)/(R55+S55+T55))</f>
        <v>0.9375</v>
      </c>
    </row>
    <row r="56" spans="1:34" ht="13.9" customHeight="1" thickBot="1" x14ac:dyDescent="0.3">
      <c r="A56" s="290"/>
      <c r="B56" s="74" t="s">
        <v>30</v>
      </c>
      <c r="C56" s="75">
        <v>22</v>
      </c>
      <c r="D56" s="75">
        <v>0</v>
      </c>
      <c r="E56" s="75">
        <v>6</v>
      </c>
      <c r="F56" s="75">
        <v>0</v>
      </c>
      <c r="G56" s="75">
        <v>21</v>
      </c>
      <c r="H56" s="75">
        <v>21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5</v>
      </c>
      <c r="O56" s="75">
        <v>9</v>
      </c>
      <c r="P56" s="75">
        <v>0</v>
      </c>
      <c r="Q56" s="75">
        <v>8</v>
      </c>
      <c r="R56" s="75">
        <v>4</v>
      </c>
      <c r="S56" s="75">
        <v>16</v>
      </c>
      <c r="T56" s="75">
        <v>1</v>
      </c>
      <c r="U56" s="75">
        <v>0</v>
      </c>
      <c r="V56" s="253" t="e">
        <f>V50+#REF!+#REF!+V53+#REF!</f>
        <v>#REF!</v>
      </c>
      <c r="W56" s="159">
        <f>IF($C56=0,"",F56/$C56)</f>
        <v>0</v>
      </c>
      <c r="X56" s="98">
        <f>IF($C56=0,"",G56/$C56)</f>
        <v>0.95454545454545459</v>
      </c>
      <c r="Y56" s="96">
        <f>IF($G56=0,"",H56/$G56)</f>
        <v>1</v>
      </c>
      <c r="Z56" s="97" t="str">
        <f>IF((I56+K56+L56+M56)=0,"",1-(M56/(I56+K56+L56+M56)))</f>
        <v/>
      </c>
      <c r="AA56" s="96" t="str">
        <f>IF(AND((($I56+$K56+$L56)=0),($I56=0)),"",$I56/($I56+$L56+$K56))</f>
        <v/>
      </c>
      <c r="AB56" s="98" t="str">
        <f>IF(AND((($I56+$K56+$L56)=0),($I56=0)),"",$J56/($I56))</f>
        <v/>
      </c>
      <c r="AC56" s="96" t="str">
        <f>IF(AND((($I56+$K56+$L56)=0),($K56=0)),"",$K56/($K56+$L56+$I56))</f>
        <v/>
      </c>
      <c r="AD56" s="96" t="str">
        <f>IF(($I56+$K56+$L56)=0,"",($I56+$K56)/($I56+$K56+$L56))</f>
        <v/>
      </c>
      <c r="AE56" s="97">
        <f>IF((N56+O56+P56+Q56)=0,"",1-(Q56/(N56+O56+P56+Q56)))</f>
        <v>0.63636363636363635</v>
      </c>
      <c r="AF56" s="96">
        <f>IF((N56+O56+P56)=0,"",(N56+O56)/(N56+O56+P56))</f>
        <v>1</v>
      </c>
      <c r="AG56" s="97">
        <f>IF((R56+S56+T56+U56)=0,"",1-(U56/(R56+S56+T56+U56)))</f>
        <v>1</v>
      </c>
      <c r="AH56" s="99">
        <f>IF((R56+S56+T56)=0,"",(S56+R56)/(R56+S56+T56))</f>
        <v>0.95238095238095233</v>
      </c>
    </row>
    <row r="57" spans="1:34" s="1" customFormat="1" ht="10.9" customHeight="1" thickTop="1" thickBot="1" x14ac:dyDescent="0.3">
      <c r="A57" s="291"/>
      <c r="B57" s="77" t="s">
        <v>81</v>
      </c>
      <c r="C57" s="78">
        <v>41</v>
      </c>
      <c r="D57" s="78">
        <v>1</v>
      </c>
      <c r="E57" s="78">
        <v>12</v>
      </c>
      <c r="F57" s="78">
        <v>0</v>
      </c>
      <c r="G57" s="78">
        <v>21</v>
      </c>
      <c r="H57" s="78">
        <v>21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8</v>
      </c>
      <c r="O57" s="78">
        <v>17</v>
      </c>
      <c r="P57" s="78">
        <v>3</v>
      </c>
      <c r="Q57" s="78">
        <v>15</v>
      </c>
      <c r="R57" s="78">
        <v>6</v>
      </c>
      <c r="S57" s="78">
        <v>29</v>
      </c>
      <c r="T57" s="78">
        <v>2</v>
      </c>
      <c r="U57" s="78">
        <v>0</v>
      </c>
      <c r="V57" s="134"/>
      <c r="W57" s="14">
        <f>IF($C57=0,"",F57/$C57)</f>
        <v>0</v>
      </c>
      <c r="X57" s="15">
        <f>IF($C57=0,"",G57/$C56)</f>
        <v>0.95454545454545459</v>
      </c>
      <c r="Y57" s="15">
        <f>IF($G57=0,"",H57/$G57)</f>
        <v>1</v>
      </c>
      <c r="Z57" s="16" t="str">
        <f>IF((I57+K57+L57+M57)=0,"",1-(M57/(I57+K57+L57+M57)))</f>
        <v/>
      </c>
      <c r="AA57" s="15" t="str">
        <f>IF(AND((($I57+$K57+$L57)=0),($I57=0)),"",$I57/($I57+$L57+$K57))</f>
        <v/>
      </c>
      <c r="AB57" s="248" t="str">
        <f>IF(AND((($I57+$K57+$L57)=0),($I57=0)),"",$J57/($I57))</f>
        <v/>
      </c>
      <c r="AC57" s="15" t="str">
        <f>IF(AND((($I57+$K57+$L57)=0),($K57=0)),"",$K57/($K57+$L57+$I57))</f>
        <v/>
      </c>
      <c r="AD57" s="15" t="str">
        <f>IF(($I57+$K57+$L57)=0,"",($I57+$K57)/($I57+$K57+$L57))</f>
        <v/>
      </c>
      <c r="AE57" s="249">
        <f>IF((N57+O57+P57+Q57)=0,"",1-(Q57/(N57+O57+P57+Q57)))</f>
        <v>0.65116279069767447</v>
      </c>
      <c r="AF57" s="15">
        <f>IF((N57+O57+P57)=0,"",(N57+O57)/(N57+O57+P57))</f>
        <v>0.8928571428571429</v>
      </c>
      <c r="AG57" s="249">
        <f>IF((R57+S57+T57+U57)=0,"",1-(U57/(R57+S57+T57+U57)))</f>
        <v>1</v>
      </c>
      <c r="AH57" s="17">
        <f>IF((R57+S57+T57)=0,"",(S57+R57)/(R57+S57+T57))</f>
        <v>0.94594594594594594</v>
      </c>
    </row>
    <row r="58" spans="1:34" s="1" customFormat="1" ht="13.9" customHeight="1" thickTop="1" x14ac:dyDescent="0.25">
      <c r="A58" s="300" t="s">
        <v>38</v>
      </c>
      <c r="B58" s="20" t="s">
        <v>86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29"/>
      <c r="V58" s="128"/>
      <c r="W58" s="47" t="str">
        <f>IF($C58=0,"",F58/$C58)</f>
        <v/>
      </c>
      <c r="X58" s="51"/>
      <c r="Y58" s="51"/>
      <c r="Z58" s="52"/>
      <c r="AA58" s="51"/>
      <c r="AB58" s="51"/>
      <c r="AC58" s="51"/>
      <c r="AD58" s="51"/>
      <c r="AE58" s="53" t="str">
        <f>IF((N58+O58+P58+Q58)=0,"",1-(Q58/(N58+O58+P58+Q58)))</f>
        <v/>
      </c>
      <c r="AF58" s="45" t="str">
        <f>IF((N58+O58+P58)=0,"",(N58+O58)/(N58+O58+P58))</f>
        <v/>
      </c>
      <c r="AG58" s="53" t="str">
        <f>IF((R58+S58+T58+U58)=0,"",1-(U58/(R58+S58+T58+U58)))</f>
        <v/>
      </c>
      <c r="AH58" s="49" t="str">
        <f>IF((R58+S58+T58)=0,"",(S58+R58)/(R58+S58+T58))</f>
        <v/>
      </c>
    </row>
    <row r="59" spans="1:34" s="1" customFormat="1" ht="13.9" customHeight="1" x14ac:dyDescent="0.25">
      <c r="A59" s="298"/>
      <c r="B59" s="228" t="s">
        <v>29</v>
      </c>
      <c r="C59" s="202">
        <v>15</v>
      </c>
      <c r="D59" s="202"/>
      <c r="E59" s="202">
        <v>9</v>
      </c>
      <c r="F59" s="202"/>
      <c r="G59" s="203"/>
      <c r="H59" s="203"/>
      <c r="I59" s="203"/>
      <c r="J59" s="203"/>
      <c r="K59" s="203"/>
      <c r="L59" s="203"/>
      <c r="M59" s="203"/>
      <c r="N59" s="202">
        <v>2</v>
      </c>
      <c r="O59" s="202">
        <v>3</v>
      </c>
      <c r="P59" s="202">
        <v>0</v>
      </c>
      <c r="Q59" s="202">
        <v>10</v>
      </c>
      <c r="R59" s="202">
        <v>4</v>
      </c>
      <c r="S59" s="202">
        <v>6</v>
      </c>
      <c r="T59" s="202">
        <v>1</v>
      </c>
      <c r="U59" s="229">
        <v>0</v>
      </c>
      <c r="V59" s="128"/>
      <c r="W59" s="114">
        <f>IF($C59=0,"",F59/$C59)</f>
        <v>0</v>
      </c>
      <c r="X59" s="68"/>
      <c r="Y59" s="68"/>
      <c r="Z59" s="69"/>
      <c r="AA59" s="68"/>
      <c r="AB59" s="68"/>
      <c r="AC59" s="68"/>
      <c r="AD59" s="68"/>
      <c r="AE59" s="70">
        <f>IF((N59+O59+P59+Q59)=0,"",1-(Q59/(N59+O59+P59+Q59)))</f>
        <v>0.33333333333333337</v>
      </c>
      <c r="AF59" s="67">
        <f>IF((N59+O59+P59)=0,"",(N59+O59)/(N59+O59+P59))</f>
        <v>1</v>
      </c>
      <c r="AG59" s="70">
        <f>IF((R59+S59+T59+U59)=0,"",1-(U59/(R59+S59+T59+U59)))</f>
        <v>1</v>
      </c>
      <c r="AH59" s="115">
        <f>IF((R59+S59+T59)=0,"",(S59+R59)/(R59+S59+T59))</f>
        <v>0.90909090909090906</v>
      </c>
    </row>
    <row r="60" spans="1:34" s="1" customFormat="1" ht="13.9" customHeight="1" x14ac:dyDescent="0.25">
      <c r="A60" s="299"/>
      <c r="B60" s="38" t="s">
        <v>30</v>
      </c>
      <c r="C60" s="25">
        <v>16</v>
      </c>
      <c r="D60" s="25"/>
      <c r="E60" s="25">
        <v>5</v>
      </c>
      <c r="F60" s="25"/>
      <c r="G60" s="25">
        <v>16</v>
      </c>
      <c r="H60" s="25">
        <v>16</v>
      </c>
      <c r="I60" s="25"/>
      <c r="J60" s="25"/>
      <c r="K60" s="25"/>
      <c r="L60" s="25"/>
      <c r="M60" s="25"/>
      <c r="N60" s="25">
        <v>5</v>
      </c>
      <c r="O60" s="25">
        <v>8</v>
      </c>
      <c r="P60" s="25">
        <v>2</v>
      </c>
      <c r="Q60" s="25">
        <v>1</v>
      </c>
      <c r="R60" s="25">
        <v>3</v>
      </c>
      <c r="S60" s="25">
        <v>12</v>
      </c>
      <c r="T60" s="25">
        <v>0</v>
      </c>
      <c r="U60" s="26">
        <v>1</v>
      </c>
      <c r="V60" s="128"/>
      <c r="W60" s="114">
        <f>IF($C60=0,"",F60/$C60)</f>
        <v>0</v>
      </c>
      <c r="X60" s="67">
        <f>IF($C60=0,"",G60/$C60)</f>
        <v>1</v>
      </c>
      <c r="Y60" s="67">
        <f>IF($G60=0,"",H60/$G60)</f>
        <v>1</v>
      </c>
      <c r="Z60" s="71" t="str">
        <f>IF((I60+K60+L60+M60)=0,"",1-(M60/(I60+K60+L60+M60)))</f>
        <v/>
      </c>
      <c r="AA60" s="67" t="str">
        <f>IF(AND((($I60+$K60+$L60)=0),($I60=0)),"",$I60/($I60+$L60+$K60))</f>
        <v/>
      </c>
      <c r="AB60" s="72" t="str">
        <f>IF(AND((($I60+$K60+$L60)=0),($I60=0)),"",$J60/($I60))</f>
        <v/>
      </c>
      <c r="AC60" s="67" t="str">
        <f>IF(AND((($I60+$K60+$L60)=0),($K60=0)),"",$K60/($K60+$L60+$I60))</f>
        <v/>
      </c>
      <c r="AD60" s="67" t="str">
        <f>IF(($I60+$K60+$L60)=0,"",($I60+$K60)/($I60+$K60+$L60))</f>
        <v/>
      </c>
      <c r="AE60" s="70">
        <f>IF((N60+O60+P60+Q60)=0,"",1-(Q60/(N60+O60+P60+Q60)))</f>
        <v>0.9375</v>
      </c>
      <c r="AF60" s="67">
        <f>IF((N60+O60+P60)=0,"",(N60+O60)/(N60+O60+P60))</f>
        <v>0.8666666666666667</v>
      </c>
      <c r="AG60" s="70">
        <f>IF((R60+S60+T60+U60)=0,"",1-(U60/(R60+S60+T60+U60)))</f>
        <v>0.9375</v>
      </c>
      <c r="AH60" s="115">
        <f>IF((R60+S60+T60)=0,"",(S60+R60)/(R60+S60+T60))</f>
        <v>1</v>
      </c>
    </row>
    <row r="61" spans="1:34" s="1" customFormat="1" ht="13.9" customHeight="1" x14ac:dyDescent="0.25">
      <c r="A61" s="297" t="s">
        <v>39</v>
      </c>
      <c r="B61" s="36" t="s">
        <v>86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65"/>
      <c r="V61" s="128"/>
      <c r="W61" s="114" t="str">
        <f>IF($C61=0,"",F61/$C61)</f>
        <v/>
      </c>
      <c r="X61" s="68"/>
      <c r="Y61" s="68"/>
      <c r="Z61" s="73"/>
      <c r="AA61" s="68"/>
      <c r="AB61" s="68"/>
      <c r="AC61" s="68"/>
      <c r="AD61" s="68"/>
      <c r="AE61" s="70" t="str">
        <f>IF((N61+O61+P61+Q61)=0,"",1-(Q61/(N61+O61+P61+Q61)))</f>
        <v/>
      </c>
      <c r="AF61" s="67" t="str">
        <f>IF((N61+O61+P61)=0,"",(N61+O61)/(N61+O61+P61))</f>
        <v/>
      </c>
      <c r="AG61" s="70" t="str">
        <f>IF((R61+S61+T61+U61)=0,"",1-(U61/(R61+S61+T61+U61)))</f>
        <v/>
      </c>
      <c r="AH61" s="115" t="str">
        <f>IF((R61+S61+T61)=0,"",(S61+R61)/(R61+S61+T61))</f>
        <v/>
      </c>
    </row>
    <row r="62" spans="1:34" s="1" customFormat="1" ht="13.9" customHeight="1" x14ac:dyDescent="0.25">
      <c r="A62" s="298"/>
      <c r="B62" s="228" t="s">
        <v>29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66"/>
      <c r="V62" s="128"/>
      <c r="W62" s="114" t="str">
        <f>IF($C62=0,"",F62/$C62)</f>
        <v/>
      </c>
      <c r="X62" s="68"/>
      <c r="Y62" s="68"/>
      <c r="Z62" s="73"/>
      <c r="AA62" s="68"/>
      <c r="AB62" s="68"/>
      <c r="AC62" s="68"/>
      <c r="AD62" s="68"/>
      <c r="AE62" s="70" t="str">
        <f>IF((N62+O62+P62+Q62)=0,"",1-(Q62/(N62+O62+P62+Q62)))</f>
        <v/>
      </c>
      <c r="AF62" s="67" t="str">
        <f>IF((N62+O62+P62)=0,"",(N62+O62)/(N62+O62+P62))</f>
        <v/>
      </c>
      <c r="AG62" s="70" t="str">
        <f>IF((R62+S62+T62+U62)=0,"",1-(U62/(R62+S62+T62+U62)))</f>
        <v/>
      </c>
      <c r="AH62" s="115" t="str">
        <f>IF((R62+S62+T62)=0,"",(S62+R62)/(R62+S62+T62))</f>
        <v/>
      </c>
    </row>
    <row r="63" spans="1:34" s="1" customFormat="1" ht="13.9" customHeight="1" x14ac:dyDescent="0.25">
      <c r="A63" s="299"/>
      <c r="B63" s="35" t="s">
        <v>30</v>
      </c>
      <c r="C63" s="25">
        <v>10</v>
      </c>
      <c r="D63" s="25"/>
      <c r="E63" s="25"/>
      <c r="F63" s="25"/>
      <c r="G63" s="25">
        <v>10</v>
      </c>
      <c r="H63" s="25">
        <v>10</v>
      </c>
      <c r="I63" s="25"/>
      <c r="J63" s="25"/>
      <c r="K63" s="25"/>
      <c r="L63" s="25"/>
      <c r="M63" s="25"/>
      <c r="N63" s="25">
        <v>0</v>
      </c>
      <c r="O63" s="25">
        <v>0</v>
      </c>
      <c r="P63" s="25">
        <v>0</v>
      </c>
      <c r="Q63" s="25">
        <v>10</v>
      </c>
      <c r="R63" s="25">
        <v>3</v>
      </c>
      <c r="S63" s="25">
        <v>5</v>
      </c>
      <c r="T63" s="25">
        <v>1</v>
      </c>
      <c r="U63" s="26">
        <v>1</v>
      </c>
      <c r="V63" s="128"/>
      <c r="W63" s="114">
        <f>IF($C63=0,"",F63/$C63)</f>
        <v>0</v>
      </c>
      <c r="X63" s="67">
        <f>IF($C63=0,"",G63/$C63)</f>
        <v>1</v>
      </c>
      <c r="Y63" s="67">
        <f>IF($G63=0,"",H63/$G63)</f>
        <v>1</v>
      </c>
      <c r="Z63" s="71" t="str">
        <f>IF((I63+K63+L63+M63)=0,"",1-(M63/(I63+K63+L63+M63)))</f>
        <v/>
      </c>
      <c r="AA63" s="67" t="str">
        <f>IF(AND((($I63+$K63+$L63)=0),($I63=0)),"",$I63/($I63+$L63+$K63))</f>
        <v/>
      </c>
      <c r="AB63" s="72" t="str">
        <f>IF(AND((($I63+$K63+$L63)=0),($I63=0)),"",$J63/($I63))</f>
        <v/>
      </c>
      <c r="AC63" s="67" t="str">
        <f>IF(AND((($I63+$K63+$L63)=0),($K63=0)),"",$K63/($K63+$L63+$I63))</f>
        <v/>
      </c>
      <c r="AD63" s="67" t="str">
        <f>IF(($I63+$K63+$L63)=0,"",($I63+$K63)/($I63+$K63+$L63))</f>
        <v/>
      </c>
      <c r="AE63" s="70">
        <f>IF((N63+O63+P63+Q63)=0,"",1-(Q63/(N63+O63+P63+Q63)))</f>
        <v>0</v>
      </c>
      <c r="AF63" s="67" t="str">
        <f>IF((N63+O63+P63)=0,"",(N63+O63)/(N63+O63+P63))</f>
        <v/>
      </c>
      <c r="AG63" s="70">
        <f>IF((R63+S63+T63+U63)=0,"",1-(U63/(R63+S63+T63+U63)))</f>
        <v>0.9</v>
      </c>
      <c r="AH63" s="115">
        <f>IF((R63+S63+T63)=0,"",(S63+R63)/(R63+S63+T63))</f>
        <v>0.88888888888888884</v>
      </c>
    </row>
    <row r="64" spans="1:34" s="1" customFormat="1" ht="13.9" customHeight="1" x14ac:dyDescent="0.25">
      <c r="A64" s="297" t="s">
        <v>40</v>
      </c>
      <c r="B64" s="36" t="s">
        <v>86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65"/>
      <c r="V64" s="128"/>
      <c r="W64" s="114" t="str">
        <f>IF($C64=0,"",F64/$C64)</f>
        <v/>
      </c>
      <c r="X64" s="68"/>
      <c r="Y64" s="68"/>
      <c r="Z64" s="73"/>
      <c r="AA64" s="68"/>
      <c r="AB64" s="68"/>
      <c r="AC64" s="68"/>
      <c r="AD64" s="68"/>
      <c r="AE64" s="70" t="str">
        <f>IF((N64+O64+P64+Q64)=0,"",1-(Q64/(N64+O64+P64+Q64)))</f>
        <v/>
      </c>
      <c r="AF64" s="67" t="str">
        <f>IF((N64+O64+P64)=0,"",(N64+O64)/(N64+O64+P64))</f>
        <v/>
      </c>
      <c r="AG64" s="70" t="str">
        <f>IF((R64+S64+T64+U64)=0,"",1-(U64/(R64+S64+T64+U64)))</f>
        <v/>
      </c>
      <c r="AH64" s="115" t="str">
        <f>IF((R64+S64+T64)=0,"",(S64+R64)/(R64+S64+T64))</f>
        <v/>
      </c>
    </row>
    <row r="65" spans="1:34" s="1" customFormat="1" ht="13.9" customHeight="1" x14ac:dyDescent="0.25">
      <c r="A65" s="298"/>
      <c r="B65" s="228" t="s">
        <v>29</v>
      </c>
      <c r="C65" s="202">
        <v>5</v>
      </c>
      <c r="D65" s="202"/>
      <c r="E65" s="202"/>
      <c r="F65" s="202"/>
      <c r="G65" s="203"/>
      <c r="H65" s="203"/>
      <c r="I65" s="203"/>
      <c r="J65" s="203"/>
      <c r="K65" s="203"/>
      <c r="L65" s="203"/>
      <c r="M65" s="203"/>
      <c r="N65" s="202">
        <v>2</v>
      </c>
      <c r="O65" s="202">
        <v>3</v>
      </c>
      <c r="P65" s="202">
        <v>0</v>
      </c>
      <c r="Q65" s="202">
        <v>0</v>
      </c>
      <c r="R65" s="202">
        <v>1</v>
      </c>
      <c r="S65" s="202">
        <v>2</v>
      </c>
      <c r="T65" s="202">
        <v>1</v>
      </c>
      <c r="U65" s="229">
        <v>1</v>
      </c>
      <c r="V65" s="128"/>
      <c r="W65" s="114">
        <f>IF($C65=0,"",F65/$C65)</f>
        <v>0</v>
      </c>
      <c r="X65" s="251"/>
      <c r="Y65" s="251"/>
      <c r="Z65" s="252"/>
      <c r="AA65" s="251"/>
      <c r="AB65" s="251"/>
      <c r="AC65" s="251"/>
      <c r="AD65" s="251"/>
      <c r="AE65" s="70">
        <f>IF((N65+O65+P65+Q65)=0,"",1-(Q65/(N65+O65+P65+Q65)))</f>
        <v>1</v>
      </c>
      <c r="AF65" s="67">
        <f>IF((N65+O65+P65)=0,"",(N65+O65)/(N65+O65+P65))</f>
        <v>1</v>
      </c>
      <c r="AG65" s="70">
        <f>IF((R65+S65+T65+U65)=0,"",1-(U65/(R65+S65+T65+U65)))</f>
        <v>0.8</v>
      </c>
      <c r="AH65" s="115">
        <f>IF((R65+S65+T65)=0,"",(S65+R65)/(R65+S65+T65))</f>
        <v>0.75</v>
      </c>
    </row>
    <row r="66" spans="1:34" s="1" customFormat="1" ht="13.9" customHeight="1" thickBot="1" x14ac:dyDescent="0.3">
      <c r="A66" s="298"/>
      <c r="B66" s="38" t="s">
        <v>30</v>
      </c>
      <c r="C66" s="30">
        <v>6</v>
      </c>
      <c r="D66" s="30"/>
      <c r="E66" s="30"/>
      <c r="F66" s="30"/>
      <c r="G66" s="30">
        <v>6</v>
      </c>
      <c r="H66" s="30">
        <v>5</v>
      </c>
      <c r="I66" s="30"/>
      <c r="J66" s="30"/>
      <c r="K66" s="30"/>
      <c r="L66" s="30"/>
      <c r="M66" s="30"/>
      <c r="N66" s="30">
        <v>0</v>
      </c>
      <c r="O66" s="30">
        <v>0</v>
      </c>
      <c r="P66" s="30">
        <v>0</v>
      </c>
      <c r="Q66" s="30">
        <v>6</v>
      </c>
      <c r="R66" s="30">
        <v>0</v>
      </c>
      <c r="S66" s="30">
        <v>5</v>
      </c>
      <c r="T66" s="30">
        <v>1</v>
      </c>
      <c r="U66" s="31">
        <v>0</v>
      </c>
      <c r="V66" s="128"/>
      <c r="W66" s="117">
        <f>IF($C66=0,"",F66/$C66)</f>
        <v>0</v>
      </c>
      <c r="X66" s="81">
        <f>IF($C66=0,"",G66/$C66)</f>
        <v>1</v>
      </c>
      <c r="Y66" s="81">
        <f>IF($G66=0,"",H66/$G66)</f>
        <v>0.83333333333333337</v>
      </c>
      <c r="Z66" s="82" t="str">
        <f>IF((I66+K66+L66+M66)=0,"",1-(M66/(I66+K66+L66+M66)))</f>
        <v/>
      </c>
      <c r="AA66" s="81" t="str">
        <f>IF(AND((($I66+$K66+$L66)=0),($I66=0)),"",$I66/($I66+$L66+$K66))</f>
        <v/>
      </c>
      <c r="AB66" s="83" t="str">
        <f>IF(AND((($I66+$K66+$L66)=0),($I66=0)),"",$J66/($I66))</f>
        <v/>
      </c>
      <c r="AC66" s="81" t="str">
        <f>IF(AND((($I66+$K66+$L66)=0),($K66=0)),"",$K66/($K66+$L66+$I66))</f>
        <v/>
      </c>
      <c r="AD66" s="81" t="str">
        <f>IF(($I66+$K66+$L66)=0,"",($I66+$K66)/($I66+$K66+$L66))</f>
        <v/>
      </c>
      <c r="AE66" s="227">
        <f>IF((N66+O66+P66+Q66)=0,"",1-(Q66/(N66+O66+P66+Q66)))</f>
        <v>0</v>
      </c>
      <c r="AF66" s="81" t="str">
        <f>IF((N66+O66+P66)=0,"",(N66+O66)/(N66+O66+P66))</f>
        <v/>
      </c>
      <c r="AG66" s="227">
        <f>IF((R66+S66+T66+U66)=0,"",1-(U66/(R66+S66+T66+U66)))</f>
        <v>1</v>
      </c>
      <c r="AH66" s="94">
        <f>IF((R66+S66+T66)=0,"",(S66+R66)/(R66+S66+T66))</f>
        <v>0.83333333333333337</v>
      </c>
    </row>
    <row r="67" spans="1:34" s="1" customFormat="1" ht="13.9" customHeight="1" thickTop="1" x14ac:dyDescent="0.25">
      <c r="A67" s="301" t="s">
        <v>41</v>
      </c>
      <c r="B67" s="19" t="s">
        <v>86</v>
      </c>
      <c r="C67" s="21">
        <v>0</v>
      </c>
      <c r="D67" s="21">
        <v>0</v>
      </c>
      <c r="E67" s="21">
        <v>0</v>
      </c>
      <c r="F67" s="21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129"/>
      <c r="W67" s="47" t="str">
        <f>IF($C67=0,"",F67/$C67)</f>
        <v/>
      </c>
      <c r="X67" s="51"/>
      <c r="Y67" s="95"/>
      <c r="Z67" s="101"/>
      <c r="AA67" s="51"/>
      <c r="AB67" s="51"/>
      <c r="AC67" s="51"/>
      <c r="AD67" s="95"/>
      <c r="AE67" s="53" t="str">
        <f>IF((N67+O67+P67+Q67)=0,"",1-(Q67/(N67+O67+P67+Q67)))</f>
        <v/>
      </c>
      <c r="AF67" s="45" t="str">
        <f>IF((N67+O67+P67)=0,"",(N67+O67)/(N67+O67+P67))</f>
        <v/>
      </c>
      <c r="AG67" s="53" t="str">
        <f>IF((R67+S67+T67+U67)=0,"",1-(U67/(R67+S67+T67+U67)))</f>
        <v/>
      </c>
      <c r="AH67" s="49" t="str">
        <f>IF((R67+S67+T67)=0,"",(S67+R67)/(R67+S67+T67))</f>
        <v/>
      </c>
    </row>
    <row r="68" spans="1:34" s="1" customFormat="1" ht="13.9" customHeight="1" x14ac:dyDescent="0.25">
      <c r="A68" s="302"/>
      <c r="B68" s="230" t="s">
        <v>29</v>
      </c>
      <c r="C68" s="231">
        <v>20</v>
      </c>
      <c r="D68" s="231">
        <v>0</v>
      </c>
      <c r="E68" s="231">
        <v>9</v>
      </c>
      <c r="F68" s="231">
        <v>0</v>
      </c>
      <c r="G68" s="232">
        <v>0</v>
      </c>
      <c r="H68" s="232">
        <v>0</v>
      </c>
      <c r="I68" s="232">
        <v>0</v>
      </c>
      <c r="J68" s="232">
        <v>0</v>
      </c>
      <c r="K68" s="232">
        <v>0</v>
      </c>
      <c r="L68" s="232">
        <v>0</v>
      </c>
      <c r="M68" s="232">
        <v>0</v>
      </c>
      <c r="N68" s="231">
        <v>4</v>
      </c>
      <c r="O68" s="231">
        <v>6</v>
      </c>
      <c r="P68" s="231">
        <v>0</v>
      </c>
      <c r="Q68" s="231">
        <v>10</v>
      </c>
      <c r="R68" s="231">
        <v>5</v>
      </c>
      <c r="S68" s="231">
        <v>8</v>
      </c>
      <c r="T68" s="231">
        <v>2</v>
      </c>
      <c r="U68" s="231">
        <v>1</v>
      </c>
      <c r="V68" s="128"/>
      <c r="W68" s="114">
        <f>IF($C68=0,"",F68/$C68)</f>
        <v>0</v>
      </c>
      <c r="X68" s="68"/>
      <c r="Y68" s="138"/>
      <c r="Z68" s="139"/>
      <c r="AA68" s="68"/>
      <c r="AB68" s="68"/>
      <c r="AC68" s="68"/>
      <c r="AD68" s="138"/>
      <c r="AE68" s="70">
        <f>IF((N68+O68+P68+Q68)=0,"",1-(Q68/(N68+O68+P68+Q68)))</f>
        <v>0.5</v>
      </c>
      <c r="AF68" s="67">
        <f>IF((N68+O68+P68)=0,"",(N68+O68)/(N68+O68+P68))</f>
        <v>1</v>
      </c>
      <c r="AG68" s="70">
        <f>IF((R68+S68+T68+U68)=0,"",1-(U68/(R68+S68+T68+U68)))</f>
        <v>0.9375</v>
      </c>
      <c r="AH68" s="115">
        <f>IF((R68+S68+T68)=0,"",(S68+R68)/(R68+S68+T68))</f>
        <v>0.8666666666666667</v>
      </c>
    </row>
    <row r="69" spans="1:34" s="1" customFormat="1" ht="13.9" customHeight="1" thickBot="1" x14ac:dyDescent="0.3">
      <c r="A69" s="302"/>
      <c r="B69" s="126" t="s">
        <v>30</v>
      </c>
      <c r="C69" s="127">
        <v>32</v>
      </c>
      <c r="D69" s="127">
        <v>0</v>
      </c>
      <c r="E69" s="127">
        <v>5</v>
      </c>
      <c r="F69" s="127">
        <v>0</v>
      </c>
      <c r="G69" s="127">
        <v>32</v>
      </c>
      <c r="H69" s="127">
        <v>31</v>
      </c>
      <c r="I69" s="127">
        <v>0</v>
      </c>
      <c r="J69" s="127">
        <v>0</v>
      </c>
      <c r="K69" s="127">
        <v>0</v>
      </c>
      <c r="L69" s="127">
        <v>0</v>
      </c>
      <c r="M69" s="127">
        <v>0</v>
      </c>
      <c r="N69" s="127">
        <v>5</v>
      </c>
      <c r="O69" s="127">
        <v>8</v>
      </c>
      <c r="P69" s="127">
        <v>2</v>
      </c>
      <c r="Q69" s="127">
        <v>17</v>
      </c>
      <c r="R69" s="127">
        <v>6</v>
      </c>
      <c r="S69" s="127">
        <v>22</v>
      </c>
      <c r="T69" s="127">
        <v>2</v>
      </c>
      <c r="U69" s="127">
        <v>2</v>
      </c>
      <c r="V69" s="128"/>
      <c r="W69" s="117">
        <f>IF($C69=0,"",F69/$C69)</f>
        <v>0</v>
      </c>
      <c r="X69" s="81">
        <f>IF($C69=0,"",G69/$C69)</f>
        <v>1</v>
      </c>
      <c r="Y69" s="96">
        <f>IF($G69=0,"",H69/$G69)</f>
        <v>0.96875</v>
      </c>
      <c r="Z69" s="97" t="str">
        <f>IF((I69+K69+L69+M69)=0,"",1-(M69/(I69+K69+L69+M69)))</f>
        <v/>
      </c>
      <c r="AA69" s="81" t="str">
        <f>IF(AND((($I69+$K69+$L69)=0),($I69=0)),"",$I69/($I69+$L69+$K69))</f>
        <v/>
      </c>
      <c r="AB69" s="83" t="str">
        <f>IF(AND((($I69+$K69+$L69)=0),($I69=0)),"",$J69/($I69))</f>
        <v/>
      </c>
      <c r="AC69" s="81" t="str">
        <f>IF(AND((($I69+$K69+$L69)=0),($K69=0)),"",$K69/($K69+$L69+$I69))</f>
        <v/>
      </c>
      <c r="AD69" s="96" t="str">
        <f>IF(($I69+$K69+$L69)=0,"",($I69+$K69)/($I69+$K69+$L69))</f>
        <v/>
      </c>
      <c r="AE69" s="227">
        <f>IF((N69+O69+P69+Q69)=0,"",1-(Q69/(N69+O69+P69+Q69)))</f>
        <v>0.46875</v>
      </c>
      <c r="AF69" s="81">
        <f>IF((N69+O69+P69)=0,"",(N69+O69)/(N69+O69+P69))</f>
        <v>0.8666666666666667</v>
      </c>
      <c r="AG69" s="227">
        <f>IF((R69+S69+T69+U69)=0,"",1-(U69/(R69+S69+T69+U69)))</f>
        <v>0.9375</v>
      </c>
      <c r="AH69" s="94">
        <f>IF((R69+S69+T69)=0,"",(S69+R69)/(R69+S69+T69))</f>
        <v>0.93333333333333335</v>
      </c>
    </row>
    <row r="70" spans="1:34" s="1" customFormat="1" ht="10.9" customHeight="1" thickTop="1" thickBot="1" x14ac:dyDescent="0.3">
      <c r="A70" s="303"/>
      <c r="B70" s="12" t="s">
        <v>81</v>
      </c>
      <c r="C70" s="2">
        <v>52</v>
      </c>
      <c r="D70" s="2">
        <v>0</v>
      </c>
      <c r="E70" s="2">
        <v>14</v>
      </c>
      <c r="F70" s="2">
        <v>0</v>
      </c>
      <c r="G70" s="2">
        <v>32</v>
      </c>
      <c r="H70" s="2">
        <v>31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9</v>
      </c>
      <c r="O70" s="2">
        <v>14</v>
      </c>
      <c r="P70" s="2">
        <v>2</v>
      </c>
      <c r="Q70" s="2">
        <v>27</v>
      </c>
      <c r="R70" s="2">
        <v>11</v>
      </c>
      <c r="S70" s="2">
        <v>30</v>
      </c>
      <c r="T70" s="2">
        <v>4</v>
      </c>
      <c r="U70" s="2">
        <v>3</v>
      </c>
      <c r="V70" s="130"/>
      <c r="W70" s="58">
        <f>IF($C70=0,"",F70/$C70)</f>
        <v>0</v>
      </c>
      <c r="X70" s="34">
        <f>IF($C70=0,"",G70/$C69)</f>
        <v>1</v>
      </c>
      <c r="Y70" s="15">
        <f>IF($G70=0,"",H70/$G70)</f>
        <v>0.96875</v>
      </c>
      <c r="Z70" s="16" t="str">
        <f>IF((I70+K70+L70+M70)=0,"",1-(M70/(I70+K70+L70+M70)))</f>
        <v/>
      </c>
      <c r="AA70" s="7" t="str">
        <f>IF(AND((($I70+$K70+$L70)=0),($I70=0)),"",$I70/($I70+$L70+$K70))</f>
        <v/>
      </c>
      <c r="AB70" s="34" t="str">
        <f>IF(AND((($I70+$K70+$L70)=0),($I70=0)),"",$J70/($I70))</f>
        <v/>
      </c>
      <c r="AC70" s="7" t="str">
        <f>IF(AND((($I70+$K70+$L70)=0),($K70=0)),"",$K70/($K70+$L70+$I70))</f>
        <v/>
      </c>
      <c r="AD70" s="15" t="str">
        <f>IF(($I70+$K70+$L70)=0,"",($I70+$K70)/($I70+$K70+$L70))</f>
        <v/>
      </c>
      <c r="AE70" s="234">
        <f>IF((N70+O70+P70+Q70)=0,"",1-(Q70/(N70+O70+P70+Q70)))</f>
        <v>0.48076923076923073</v>
      </c>
      <c r="AF70" s="7">
        <f>IF((N70+O70+P70)=0,"",(N70+O70)/(N70+O70+P70))</f>
        <v>0.92</v>
      </c>
      <c r="AG70" s="234">
        <f>IF((R70+S70+T70+U70)=0,"",1-(U70/(R70+S70+T70+U70)))</f>
        <v>0.9375</v>
      </c>
      <c r="AH70" s="197">
        <f>IF((R70+S70+T70)=0,"",(S70+R70)/(R70+S70+T70))</f>
        <v>0.91111111111111109</v>
      </c>
    </row>
    <row r="71" spans="1:34" s="1" customFormat="1" ht="13.9" customHeight="1" thickTop="1" x14ac:dyDescent="0.25">
      <c r="A71" s="297" t="s">
        <v>42</v>
      </c>
      <c r="B71" s="36" t="s">
        <v>86</v>
      </c>
      <c r="C71" s="28">
        <v>2</v>
      </c>
      <c r="D71" s="28"/>
      <c r="E71" s="28"/>
      <c r="F71" s="28"/>
      <c r="G71" s="27"/>
      <c r="H71" s="27"/>
      <c r="I71" s="27"/>
      <c r="J71" s="27"/>
      <c r="K71" s="27"/>
      <c r="L71" s="27"/>
      <c r="M71" s="27"/>
      <c r="N71" s="28">
        <v>2</v>
      </c>
      <c r="O71" s="28">
        <v>0</v>
      </c>
      <c r="P71" s="28">
        <v>0</v>
      </c>
      <c r="Q71" s="28">
        <v>0</v>
      </c>
      <c r="R71" s="28">
        <v>0</v>
      </c>
      <c r="S71" s="28">
        <v>2</v>
      </c>
      <c r="T71" s="28">
        <v>0</v>
      </c>
      <c r="U71" s="29">
        <v>0</v>
      </c>
      <c r="V71" s="128"/>
      <c r="W71" s="114">
        <f>IF($C71=0,"",F71/$C71)</f>
        <v>0</v>
      </c>
      <c r="X71" s="68"/>
      <c r="Y71" s="68"/>
      <c r="Z71" s="73"/>
      <c r="AA71" s="68"/>
      <c r="AB71" s="68"/>
      <c r="AC71" s="68"/>
      <c r="AD71" s="68"/>
      <c r="AE71" s="70">
        <f>IF((N71+O71+P71+Q71)=0,"",1-(Q71/(N71+O71+P71+Q71)))</f>
        <v>1</v>
      </c>
      <c r="AF71" s="67">
        <f>IF((N71+O71+P71)=0,"",(N71+O71)/(N71+O71+P71))</f>
        <v>1</v>
      </c>
      <c r="AG71" s="70">
        <f>IF((R71+S71+T71+U71)=0,"",1-(U71/(R71+S71+T71+U71)))</f>
        <v>1</v>
      </c>
      <c r="AH71" s="115">
        <f>IF((R71+S71+T71)=0,"",(S71+R71)/(R71+S71+T71))</f>
        <v>1</v>
      </c>
    </row>
    <row r="72" spans="1:34" s="1" customFormat="1" ht="13.9" customHeight="1" x14ac:dyDescent="0.25">
      <c r="A72" s="298"/>
      <c r="B72" s="228" t="s">
        <v>29</v>
      </c>
      <c r="C72" s="202">
        <v>12</v>
      </c>
      <c r="D72" s="202"/>
      <c r="E72" s="202">
        <v>8</v>
      </c>
      <c r="F72" s="202"/>
      <c r="G72" s="203"/>
      <c r="H72" s="203"/>
      <c r="I72" s="203"/>
      <c r="J72" s="203"/>
      <c r="K72" s="203"/>
      <c r="L72" s="203"/>
      <c r="M72" s="203"/>
      <c r="N72" s="202">
        <v>0</v>
      </c>
      <c r="O72" s="202">
        <v>4</v>
      </c>
      <c r="P72" s="202">
        <v>2</v>
      </c>
      <c r="Q72" s="202">
        <v>6</v>
      </c>
      <c r="R72" s="202">
        <v>0</v>
      </c>
      <c r="S72" s="202">
        <v>10</v>
      </c>
      <c r="T72" s="202">
        <v>1</v>
      </c>
      <c r="U72" s="229">
        <v>0</v>
      </c>
      <c r="V72" s="128"/>
      <c r="W72" s="114">
        <f>IF($C72=0,"",F72/$C72)</f>
        <v>0</v>
      </c>
      <c r="X72" s="68"/>
      <c r="Y72" s="68"/>
      <c r="Z72" s="73"/>
      <c r="AA72" s="68"/>
      <c r="AB72" s="68"/>
      <c r="AC72" s="68"/>
      <c r="AD72" s="68"/>
      <c r="AE72" s="70">
        <f>IF((N72+O72+P72+Q72)=0,"",1-(Q72/(N72+O72+P72+Q72)))</f>
        <v>0.5</v>
      </c>
      <c r="AF72" s="67">
        <f>IF((N72+O72+P72)=0,"",(N72+O72)/(N72+O72+P72))</f>
        <v>0.66666666666666663</v>
      </c>
      <c r="AG72" s="70">
        <f>IF((R72+S72+T72+U72)=0,"",1-(U72/(R72+S72+T72+U72)))</f>
        <v>1</v>
      </c>
      <c r="AH72" s="115">
        <f>IF((R72+S72+T72)=0,"",(S72+R72)/(R72+S72+T72))</f>
        <v>0.90909090909090906</v>
      </c>
    </row>
    <row r="73" spans="1:34" s="1" customFormat="1" ht="11.25" customHeight="1" x14ac:dyDescent="0.25">
      <c r="A73" s="299"/>
      <c r="B73" s="35" t="s">
        <v>30</v>
      </c>
      <c r="C73" s="25">
        <v>12</v>
      </c>
      <c r="D73" s="25"/>
      <c r="E73" s="25">
        <v>3</v>
      </c>
      <c r="F73" s="25"/>
      <c r="G73" s="25">
        <v>12</v>
      </c>
      <c r="H73" s="25">
        <v>12</v>
      </c>
      <c r="I73" s="25"/>
      <c r="J73" s="32"/>
      <c r="K73" s="25"/>
      <c r="L73" s="25"/>
      <c r="M73" s="25"/>
      <c r="N73" s="25">
        <v>3</v>
      </c>
      <c r="O73" s="25">
        <v>7</v>
      </c>
      <c r="P73" s="25">
        <v>0</v>
      </c>
      <c r="Q73" s="25">
        <v>2</v>
      </c>
      <c r="R73" s="25">
        <v>2</v>
      </c>
      <c r="S73" s="25">
        <v>9</v>
      </c>
      <c r="T73" s="25">
        <v>1</v>
      </c>
      <c r="U73" s="26">
        <v>0</v>
      </c>
      <c r="V73" s="128"/>
      <c r="W73" s="114">
        <f>IF($C73=0,"",F73/$C73)</f>
        <v>0</v>
      </c>
      <c r="X73" s="72">
        <f>IF($C73=0,"",G73/$C73)</f>
        <v>1</v>
      </c>
      <c r="Y73" s="67">
        <f>IF($G73=0,"",H73/$G73)</f>
        <v>1</v>
      </c>
      <c r="Z73" s="71" t="str">
        <f>IF((I73+K73+L73+M73)=0,"",1-(M73/(I73+K73+L73+M73)))</f>
        <v/>
      </c>
      <c r="AA73" s="67" t="str">
        <f>IF(AND((($I73+$K73+$L73)=0),($I73=0)),"",$I73/($I73+$L73+$K73))</f>
        <v/>
      </c>
      <c r="AB73" s="72" t="str">
        <f>IF(AND((($I73+$K73+$L73)=0),($I73=0)),"",$J73/($I73))</f>
        <v/>
      </c>
      <c r="AC73" s="67" t="str">
        <f>IF(AND((($I73+$K73+$L73)=0),($K73=0)),"",$K73/($K73+$L73+$I73))</f>
        <v/>
      </c>
      <c r="AD73" s="67" t="str">
        <f>IF(($I73+$K73+$L73)=0,"",($I73+$K73)/($I73+$K73+$L73))</f>
        <v/>
      </c>
      <c r="AE73" s="70">
        <f>IF((N73+O73+P73+Q73)=0,"",1-(Q73/(N73+O73+P73+Q73)))</f>
        <v>0.83333333333333337</v>
      </c>
      <c r="AF73" s="67">
        <f>IF((N73+O73+P73)=0,"",(N73+O73)/(N73+O73+P73))</f>
        <v>1</v>
      </c>
      <c r="AG73" s="70">
        <f>IF((R73+S73+T73+U73)=0,"",1-(U73/(R73+S73+T73+U73)))</f>
        <v>1</v>
      </c>
      <c r="AH73" s="115">
        <f>IF((R73+S73+T73)=0,"",(S73+R73)/(R73+S73+T73))</f>
        <v>0.91666666666666663</v>
      </c>
    </row>
    <row r="74" spans="1:34" s="1" customFormat="1" ht="13.9" customHeight="1" x14ac:dyDescent="0.25">
      <c r="A74" s="298" t="s">
        <v>74</v>
      </c>
      <c r="B74" s="37" t="s">
        <v>86</v>
      </c>
      <c r="C74" s="28">
        <v>4</v>
      </c>
      <c r="D74" s="28"/>
      <c r="E74" s="28">
        <v>2</v>
      </c>
      <c r="F74" s="28"/>
      <c r="G74" s="27"/>
      <c r="H74" s="27"/>
      <c r="I74" s="27"/>
      <c r="J74" s="27"/>
      <c r="K74" s="27"/>
      <c r="L74" s="27"/>
      <c r="M74" s="27"/>
      <c r="N74" s="28">
        <v>1</v>
      </c>
      <c r="O74" s="28">
        <v>1</v>
      </c>
      <c r="P74" s="28">
        <v>1</v>
      </c>
      <c r="Q74" s="28">
        <v>1</v>
      </c>
      <c r="R74" s="28">
        <v>1</v>
      </c>
      <c r="S74" s="28">
        <v>1</v>
      </c>
      <c r="T74" s="28">
        <v>0</v>
      </c>
      <c r="U74" s="29">
        <v>2</v>
      </c>
      <c r="V74" s="128"/>
      <c r="W74" s="114">
        <f>IF($C74=0,"",F74/$C74)</f>
        <v>0</v>
      </c>
      <c r="X74" s="68"/>
      <c r="Y74" s="68"/>
      <c r="Z74" s="73"/>
      <c r="AA74" s="68"/>
      <c r="AB74" s="68"/>
      <c r="AC74" s="68"/>
      <c r="AD74" s="68"/>
      <c r="AE74" s="70">
        <f>IF((N74+O74+P74+Q74)=0,"",1-(Q74/(N74+O74+P74+Q74)))</f>
        <v>0.75</v>
      </c>
      <c r="AF74" s="67">
        <f>IF((N74+O74+P74)=0,"",(N74+O74)/(N74+O74+P74))</f>
        <v>0.66666666666666663</v>
      </c>
      <c r="AG74" s="70">
        <f>IF((R74+S74+T74+U74)=0,"",1-(U74/(R74+S74+T74+U74)))</f>
        <v>0.5</v>
      </c>
      <c r="AH74" s="115">
        <f>IF((R74+S74+T74)=0,"",(S74+R74)/(R74+S74+T74))</f>
        <v>1</v>
      </c>
    </row>
    <row r="75" spans="1:34" s="1" customFormat="1" ht="13.9" customHeight="1" x14ac:dyDescent="0.25">
      <c r="A75" s="298"/>
      <c r="B75" s="228" t="s">
        <v>29</v>
      </c>
      <c r="C75" s="202">
        <v>40</v>
      </c>
      <c r="D75" s="202"/>
      <c r="E75" s="202">
        <v>16</v>
      </c>
      <c r="F75" s="202"/>
      <c r="G75" s="203"/>
      <c r="H75" s="203"/>
      <c r="I75" s="203"/>
      <c r="J75" s="203"/>
      <c r="K75" s="203"/>
      <c r="L75" s="203"/>
      <c r="M75" s="203"/>
      <c r="N75" s="202">
        <v>3</v>
      </c>
      <c r="O75" s="202">
        <v>17</v>
      </c>
      <c r="P75" s="202">
        <v>3</v>
      </c>
      <c r="Q75" s="202">
        <v>19</v>
      </c>
      <c r="R75" s="202">
        <v>5</v>
      </c>
      <c r="S75" s="202">
        <v>29</v>
      </c>
      <c r="T75" s="202">
        <v>3</v>
      </c>
      <c r="U75" s="229">
        <v>1</v>
      </c>
      <c r="V75" s="128"/>
      <c r="W75" s="114">
        <f>IF($C75=0,"",F75/$C75)</f>
        <v>0</v>
      </c>
      <c r="X75" s="68"/>
      <c r="Y75" s="68"/>
      <c r="Z75" s="73"/>
      <c r="AA75" s="68"/>
      <c r="AB75" s="68"/>
      <c r="AC75" s="68"/>
      <c r="AD75" s="68"/>
      <c r="AE75" s="70">
        <f>IF((N75+O75+P75+Q75)=0,"",1-(Q75/(N75+O75+P75+Q75)))</f>
        <v>0.54761904761904767</v>
      </c>
      <c r="AF75" s="67">
        <f>IF((N75+O75+P75)=0,"",(N75+O75)/(N75+O75+P75))</f>
        <v>0.86956521739130432</v>
      </c>
      <c r="AG75" s="70">
        <f>IF((R75+S75+T75+U75)=0,"",1-(U75/(R75+S75+T75+U75)))</f>
        <v>0.97368421052631582</v>
      </c>
      <c r="AH75" s="115">
        <f>IF((R75+S75+T75)=0,"",(S75+R75)/(R75+S75+T75))</f>
        <v>0.91891891891891897</v>
      </c>
    </row>
    <row r="76" spans="1:34" s="1" customFormat="1" ht="13.9" customHeight="1" x14ac:dyDescent="0.25">
      <c r="A76" s="299"/>
      <c r="B76" s="35" t="s">
        <v>30</v>
      </c>
      <c r="C76" s="25">
        <v>41</v>
      </c>
      <c r="D76" s="25"/>
      <c r="E76" s="25">
        <v>7</v>
      </c>
      <c r="F76" s="25"/>
      <c r="G76" s="25">
        <v>37</v>
      </c>
      <c r="H76" s="25">
        <v>18</v>
      </c>
      <c r="I76" s="25"/>
      <c r="J76" s="32"/>
      <c r="K76" s="25"/>
      <c r="L76" s="25"/>
      <c r="M76" s="25"/>
      <c r="N76" s="25">
        <v>2</v>
      </c>
      <c r="O76" s="25">
        <v>9</v>
      </c>
      <c r="P76" s="25">
        <v>6</v>
      </c>
      <c r="Q76" s="25">
        <v>23</v>
      </c>
      <c r="R76" s="25">
        <v>9</v>
      </c>
      <c r="S76" s="25">
        <v>24</v>
      </c>
      <c r="T76" s="25">
        <v>2</v>
      </c>
      <c r="U76" s="26">
        <v>1</v>
      </c>
      <c r="V76" s="128"/>
      <c r="W76" s="114">
        <f>IF($C76=0,"",F76/$C76)</f>
        <v>0</v>
      </c>
      <c r="X76" s="72">
        <f>IF($C76=0,"",G76/$C76)</f>
        <v>0.90243902439024393</v>
      </c>
      <c r="Y76" s="67">
        <f>IF($G76=0,"",H76/$G76)</f>
        <v>0.48648648648648651</v>
      </c>
      <c r="Z76" s="71" t="str">
        <f>IF((I76+K76+L76+M76)=0,"",1-(M76/(I76+K76+L76+M76)))</f>
        <v/>
      </c>
      <c r="AA76" s="67" t="str">
        <f>IF(AND((($I76+$K76+$L76)=0),($I76=0)),"",$I76/($I76+$L76+$K76))</f>
        <v/>
      </c>
      <c r="AB76" s="72" t="str">
        <f>IF(AND((($I76+$K76+$L76)=0),($I76=0)),"",$J76/($I76))</f>
        <v/>
      </c>
      <c r="AC76" s="67" t="str">
        <f>IF(AND((($I76+$K76+$L76)=0),($K76=0)),"",$K76/($K76+$L76+$I76))</f>
        <v/>
      </c>
      <c r="AD76" s="67" t="str">
        <f>IF(($I76+$K76+$L76)=0,"",($I76+$K76)/($I76+$K76+$L76))</f>
        <v/>
      </c>
      <c r="AE76" s="70">
        <f>IF((N76+O76+P76+Q76)=0,"",1-(Q76/(N76+O76+P76+Q76)))</f>
        <v>0.42500000000000004</v>
      </c>
      <c r="AF76" s="67">
        <f>IF((N76+O76+P76)=0,"",(N76+O76)/(N76+O76+P76))</f>
        <v>0.6470588235294118</v>
      </c>
      <c r="AG76" s="70">
        <f>IF((R76+S76+T76+U76)=0,"",1-(U76/(R76+S76+T76+U76)))</f>
        <v>0.97222222222222221</v>
      </c>
      <c r="AH76" s="115">
        <f>IF((R76+S76+T76)=0,"",(S76+R76)/(R76+S76+T76))</f>
        <v>0.94285714285714284</v>
      </c>
    </row>
    <row r="77" spans="1:34" s="1" customFormat="1" ht="13.9" customHeight="1" x14ac:dyDescent="0.25">
      <c r="A77" s="330" t="s">
        <v>92</v>
      </c>
      <c r="B77" s="36" t="s">
        <v>86</v>
      </c>
      <c r="C77" s="28">
        <v>0</v>
      </c>
      <c r="D77" s="28"/>
      <c r="E77" s="28"/>
      <c r="F77" s="28"/>
      <c r="G77" s="27"/>
      <c r="H77" s="27"/>
      <c r="I77" s="27"/>
      <c r="J77" s="27"/>
      <c r="K77" s="27"/>
      <c r="L77" s="27"/>
      <c r="M77" s="27"/>
      <c r="N77" s="28"/>
      <c r="O77" s="28"/>
      <c r="P77" s="28"/>
      <c r="Q77" s="28"/>
      <c r="R77" s="28"/>
      <c r="S77" s="28"/>
      <c r="T77" s="28"/>
      <c r="U77" s="29"/>
      <c r="V77" s="128"/>
      <c r="W77" s="114" t="str">
        <f>IF($C77=0,"",F77/$C77)</f>
        <v/>
      </c>
      <c r="X77" s="68"/>
      <c r="Y77" s="68"/>
      <c r="Z77" s="73"/>
      <c r="AA77" s="68"/>
      <c r="AB77" s="68"/>
      <c r="AC77" s="68"/>
      <c r="AD77" s="68"/>
      <c r="AE77" s="70" t="str">
        <f>IF((N77+O77+P77+Q77)=0,"",1-(Q77/(N77+O77+P77+Q77)))</f>
        <v/>
      </c>
      <c r="AF77" s="67" t="str">
        <f>IF((N77+O77+P77)=0,"",(N77+O77)/(N77+O77+P77))</f>
        <v/>
      </c>
      <c r="AG77" s="70" t="str">
        <f>IF((R77+S77+T77+U77)=0,"",1-(U77/(R77+S77+T77+U77)))</f>
        <v/>
      </c>
      <c r="AH77" s="115" t="str">
        <f>IF((R77+S77+T77)=0,"",(S77+R77)/(R77+S77+T77))</f>
        <v/>
      </c>
    </row>
    <row r="78" spans="1:34" s="1" customFormat="1" ht="13.9" customHeight="1" x14ac:dyDescent="0.25">
      <c r="A78" s="331"/>
      <c r="B78" s="228" t="s">
        <v>29</v>
      </c>
      <c r="C78" s="202">
        <v>24</v>
      </c>
      <c r="D78" s="202"/>
      <c r="E78" s="202">
        <v>3</v>
      </c>
      <c r="F78" s="202"/>
      <c r="G78" s="203"/>
      <c r="H78" s="203"/>
      <c r="I78" s="203"/>
      <c r="J78" s="203"/>
      <c r="K78" s="203"/>
      <c r="L78" s="203"/>
      <c r="M78" s="203"/>
      <c r="N78" s="202">
        <v>1</v>
      </c>
      <c r="O78" s="202">
        <v>1</v>
      </c>
      <c r="P78" s="202">
        <v>0</v>
      </c>
      <c r="Q78" s="202">
        <v>22</v>
      </c>
      <c r="R78" s="202">
        <v>4</v>
      </c>
      <c r="S78" s="202">
        <v>15</v>
      </c>
      <c r="T78" s="202">
        <v>3</v>
      </c>
      <c r="U78" s="229">
        <v>0</v>
      </c>
      <c r="V78" s="128"/>
      <c r="W78" s="114"/>
      <c r="X78" s="68"/>
      <c r="Y78" s="68"/>
      <c r="Z78" s="73"/>
      <c r="AA78" s="68"/>
      <c r="AB78" s="68"/>
      <c r="AC78" s="68"/>
      <c r="AD78" s="68"/>
      <c r="AE78" s="70">
        <f>IF((N78+O78+P78+Q78)=0,"",1-(Q78/(N78+O78+P78+Q78)))</f>
        <v>8.333333333333337E-2</v>
      </c>
      <c r="AF78" s="67">
        <f>IF((N78+O78+P78)=0,"",(N78+O78)/(N78+O78+P78))</f>
        <v>1</v>
      </c>
      <c r="AG78" s="70">
        <f>IF((R78+S78+T78+U78)=0,"",1-(U78/(R78+S78+T78+U78)))</f>
        <v>1</v>
      </c>
      <c r="AH78" s="115">
        <f>IF((R78+S78+T78)=0,"",(S78+R78)/(R78+S78+T78))</f>
        <v>0.86363636363636365</v>
      </c>
    </row>
    <row r="79" spans="1:34" s="1" customFormat="1" ht="13.9" customHeight="1" x14ac:dyDescent="0.25">
      <c r="A79" s="332"/>
      <c r="B79" s="35" t="s">
        <v>30</v>
      </c>
      <c r="C79" s="25">
        <v>16</v>
      </c>
      <c r="D79" s="25"/>
      <c r="E79" s="25">
        <v>1</v>
      </c>
      <c r="F79" s="25"/>
      <c r="G79" s="25">
        <v>18</v>
      </c>
      <c r="H79" s="25">
        <v>9</v>
      </c>
      <c r="I79" s="25"/>
      <c r="J79" s="32"/>
      <c r="K79" s="25"/>
      <c r="L79" s="25"/>
      <c r="M79" s="25"/>
      <c r="N79" s="25">
        <v>0</v>
      </c>
      <c r="O79" s="25">
        <v>0</v>
      </c>
      <c r="P79" s="25">
        <v>1</v>
      </c>
      <c r="Q79" s="25">
        <v>15</v>
      </c>
      <c r="R79" s="25">
        <v>3</v>
      </c>
      <c r="S79" s="25">
        <v>9</v>
      </c>
      <c r="T79" s="25">
        <v>4</v>
      </c>
      <c r="U79" s="26">
        <v>0</v>
      </c>
      <c r="V79" s="128"/>
      <c r="W79" s="114">
        <f>IF($C79=0,"",F79/$C79)</f>
        <v>0</v>
      </c>
      <c r="X79" s="72">
        <f>IF($C79=0,"",G79/$C79)</f>
        <v>1.125</v>
      </c>
      <c r="Y79" s="67">
        <f>IF($G79=0,"",H79/$G79)</f>
        <v>0.5</v>
      </c>
      <c r="Z79" s="71" t="str">
        <f>IF((I79+K79+L79+M79)=0,"",1-(M79/(I79+K79+L79+M79)))</f>
        <v/>
      </c>
      <c r="AA79" s="67" t="str">
        <f>IF(AND((($I79+$K79+$L79)=0),($I79=0)),"",$I79/($I79+$L79+$K79))</f>
        <v/>
      </c>
      <c r="AB79" s="72" t="str">
        <f>IF(AND((($I79+$K79+$L79)=0),($I79=0)),"",$J79/($I79))</f>
        <v/>
      </c>
      <c r="AC79" s="67" t="str">
        <f>IF(AND((($I79+$K79+$L79)=0),($K79=0)),"",$K79/($K79+$L79+$I79))</f>
        <v/>
      </c>
      <c r="AD79" s="67" t="str">
        <f>IF(($I79+$K79+$L79)=0,"",($I79+$K79)/($I79+$K79+$L79))</f>
        <v/>
      </c>
      <c r="AE79" s="70">
        <f>IF((N79+O79+P79+Q79)=0,"",1-(Q79/(N79+O79+P79+Q79)))</f>
        <v>6.25E-2</v>
      </c>
      <c r="AF79" s="67">
        <f>IF((N79+O79+P79)=0,"",(N79+O79)/(N79+O79+P79))</f>
        <v>0</v>
      </c>
      <c r="AG79" s="70">
        <f>IF((R79+S79+T79+U79)=0,"",1-(U79/(R79+S79+T79+U79)))</f>
        <v>1</v>
      </c>
      <c r="AH79" s="115">
        <f>IF((R79+S79+T79)=0,"",(S79+R79)/(R79+S79+T79))</f>
        <v>0.75</v>
      </c>
    </row>
    <row r="80" spans="1:34" s="1" customFormat="1" ht="13.9" customHeight="1" x14ac:dyDescent="0.25">
      <c r="A80" s="297" t="s">
        <v>75</v>
      </c>
      <c r="B80" s="36" t="s">
        <v>86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65"/>
      <c r="V80" s="128"/>
      <c r="W80" s="114" t="str">
        <f>IF($C80=0,"",F80/$C80)</f>
        <v/>
      </c>
      <c r="X80" s="68"/>
      <c r="Y80" s="141"/>
      <c r="Z80" s="142"/>
      <c r="AA80" s="68"/>
      <c r="AB80" s="68"/>
      <c r="AC80" s="68"/>
      <c r="AD80" s="141"/>
      <c r="AE80" s="70" t="str">
        <f>IF((N80+O80+P80+Q80)=0,"",1-(Q80/(N80+O80+P80+Q80)))</f>
        <v/>
      </c>
      <c r="AF80" s="67" t="str">
        <f>IF((N80+O80+P80)=0,"",(N80+O80)/(N80+O80+P80))</f>
        <v/>
      </c>
      <c r="AG80" s="70" t="str">
        <f>IF((R80+S80+T80+U80)=0,"",1-(U80/(R80+S80+T80+U80)))</f>
        <v/>
      </c>
      <c r="AH80" s="115" t="str">
        <f>IF((R80+S80+T80)=0,"",(S80+R80)/(R80+S80+T80))</f>
        <v/>
      </c>
    </row>
    <row r="81" spans="1:34" s="1" customFormat="1" ht="13.9" customHeight="1" x14ac:dyDescent="0.25">
      <c r="A81" s="298"/>
      <c r="B81" s="228" t="s">
        <v>29</v>
      </c>
      <c r="C81" s="202">
        <v>12</v>
      </c>
      <c r="D81" s="202"/>
      <c r="E81" s="202"/>
      <c r="F81" s="202"/>
      <c r="G81" s="203"/>
      <c r="H81" s="203"/>
      <c r="I81" s="203"/>
      <c r="J81" s="203"/>
      <c r="K81" s="203"/>
      <c r="L81" s="203"/>
      <c r="M81" s="203"/>
      <c r="N81" s="202">
        <v>0</v>
      </c>
      <c r="O81" s="202">
        <v>0</v>
      </c>
      <c r="P81" s="202">
        <v>0</v>
      </c>
      <c r="Q81" s="202">
        <v>13</v>
      </c>
      <c r="R81" s="202"/>
      <c r="S81" s="202"/>
      <c r="T81" s="202"/>
      <c r="U81" s="229"/>
      <c r="V81" s="128"/>
      <c r="W81" s="114"/>
      <c r="X81" s="68"/>
      <c r="Y81" s="141"/>
      <c r="Z81" s="142"/>
      <c r="AA81" s="68"/>
      <c r="AB81" s="68"/>
      <c r="AC81" s="68"/>
      <c r="AD81" s="141"/>
      <c r="AE81" s="70">
        <f>IF((N81+O81+P81+Q81)=0,"",1-(Q81/(N81+O81+P81+Q81)))</f>
        <v>0</v>
      </c>
      <c r="AF81" s="67" t="str">
        <f>IF((N81+O81+P81)=0,"",(N81+O81)/(N81+O81+P81))</f>
        <v/>
      </c>
      <c r="AG81" s="70" t="str">
        <f>IF((R81+S81+T81+U81)=0,"",1-(U81/(R81+S81+T81+U81)))</f>
        <v/>
      </c>
      <c r="AH81" s="115" t="str">
        <f>IF((R81+S81+T81)=0,"",(S81+R81)/(R81+S81+T81))</f>
        <v/>
      </c>
    </row>
    <row r="82" spans="1:34" s="1" customFormat="1" ht="13.9" customHeight="1" thickBot="1" x14ac:dyDescent="0.3">
      <c r="A82" s="299"/>
      <c r="B82" s="35" t="s">
        <v>30</v>
      </c>
      <c r="C82" s="25">
        <v>10</v>
      </c>
      <c r="D82" s="25"/>
      <c r="E82" s="25"/>
      <c r="F82" s="25"/>
      <c r="G82" s="25">
        <v>10</v>
      </c>
      <c r="H82" s="25">
        <v>9</v>
      </c>
      <c r="I82" s="25"/>
      <c r="J82" s="32"/>
      <c r="K82" s="25"/>
      <c r="L82" s="25"/>
      <c r="M82" s="25"/>
      <c r="N82" s="25">
        <v>0</v>
      </c>
      <c r="O82" s="25">
        <v>0</v>
      </c>
      <c r="P82" s="25">
        <v>0</v>
      </c>
      <c r="Q82" s="25">
        <v>11</v>
      </c>
      <c r="R82" s="25"/>
      <c r="S82" s="25"/>
      <c r="T82" s="25"/>
      <c r="U82" s="26"/>
      <c r="V82" s="128"/>
      <c r="W82" s="114">
        <f>IF($C82=0,"",F82/$C82)</f>
        <v>0</v>
      </c>
      <c r="X82" s="72">
        <f>IF($C82=0,"",G82/$C82)</f>
        <v>1</v>
      </c>
      <c r="Y82" s="140">
        <f>IF($G82=0,"",H82/$G82)</f>
        <v>0.9</v>
      </c>
      <c r="Z82" s="143" t="str">
        <f>IF((I82+K82+L82+M82)=0,"",1-(M82/(I82+K82+L82+M82)))</f>
        <v/>
      </c>
      <c r="AA82" s="67" t="str">
        <f>IF(AND((($I82+$K82+$L82)=0),($I82=0)),"",$I82/($I82+$L82+$K82))</f>
        <v/>
      </c>
      <c r="AB82" s="72" t="str">
        <f>IF(AND((($I82+$K82+$L82)=0),($I82=0)),"",$J82/($I82))</f>
        <v/>
      </c>
      <c r="AC82" s="67" t="str">
        <f>IF(AND((($I82+$K82+$L82)=0),($K82=0)),"",$K82/($K82+$L82+$I82))</f>
        <v/>
      </c>
      <c r="AD82" s="140" t="str">
        <f>IF(($I82+$K82+$L82)=0,"",($I82+$K82)/($I82+$K82+$L82))</f>
        <v/>
      </c>
      <c r="AE82" s="70">
        <f>IF((N82+O82+P82+Q82)=0,"",1-(Q82/(N82+O82+P82+Q82)))</f>
        <v>0</v>
      </c>
      <c r="AF82" s="67" t="str">
        <f>IF((N82+O82+P82)=0,"",(N82+O82)/(N82+O82+P82))</f>
        <v/>
      </c>
      <c r="AG82" s="70" t="str">
        <f>IF((R82+S82+T82+U82)=0,"",1-(U82/(R82+S82+T82+U82)))</f>
        <v/>
      </c>
      <c r="AH82" s="115" t="str">
        <f>IF((R82+S82+T82)=0,"",(S82+R82)/(R82+S82+T82))</f>
        <v/>
      </c>
    </row>
    <row r="83" spans="1:34" s="1" customFormat="1" ht="13.9" customHeight="1" thickTop="1" x14ac:dyDescent="0.25">
      <c r="A83" s="301" t="s">
        <v>43</v>
      </c>
      <c r="B83" s="19" t="s">
        <v>89</v>
      </c>
      <c r="C83" s="21">
        <v>6</v>
      </c>
      <c r="D83" s="21">
        <v>0</v>
      </c>
      <c r="E83" s="21">
        <v>2</v>
      </c>
      <c r="F83" s="21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1">
        <v>3</v>
      </c>
      <c r="O83" s="21">
        <v>1</v>
      </c>
      <c r="P83" s="21">
        <v>1</v>
      </c>
      <c r="Q83" s="21">
        <v>1</v>
      </c>
      <c r="R83" s="21">
        <v>1</v>
      </c>
      <c r="S83" s="21">
        <v>3</v>
      </c>
      <c r="T83" s="21">
        <v>0</v>
      </c>
      <c r="U83" s="21">
        <v>2</v>
      </c>
      <c r="V83" s="129"/>
      <c r="W83" s="47">
        <f>IF($C83=0,"",F83/$C83)</f>
        <v>0</v>
      </c>
      <c r="X83" s="51"/>
      <c r="Y83" s="95"/>
      <c r="Z83" s="235"/>
      <c r="AA83" s="51"/>
      <c r="AB83" s="51"/>
      <c r="AC83" s="51"/>
      <c r="AD83" s="95"/>
      <c r="AE83" s="53">
        <f>IF((N83+O83+P83+Q83)=0,"",1-(Q83/(N83+O83+P83+Q83)))</f>
        <v>0.83333333333333337</v>
      </c>
      <c r="AF83" s="45">
        <f>IF((N83+O83+P83)=0,"",(N83+O83)/(N83+O83+P83))</f>
        <v>0.8</v>
      </c>
      <c r="AG83" s="53">
        <f>IF((R83+S83+T83+U83)=0,"",1-(U83/(R83+S83+T83+U83)))</f>
        <v>0.66666666666666674</v>
      </c>
      <c r="AH83" s="49">
        <f>IF((R83+S83+T83)=0,"",(S83+R83)/(R83+S83+T83))</f>
        <v>1</v>
      </c>
    </row>
    <row r="84" spans="1:34" s="1" customFormat="1" ht="13.9" customHeight="1" x14ac:dyDescent="0.25">
      <c r="A84" s="302"/>
      <c r="B84" s="230" t="s">
        <v>29</v>
      </c>
      <c r="C84" s="231">
        <v>88</v>
      </c>
      <c r="D84" s="231">
        <v>0</v>
      </c>
      <c r="E84" s="231">
        <v>27</v>
      </c>
      <c r="F84" s="231">
        <v>0</v>
      </c>
      <c r="G84" s="232">
        <v>0</v>
      </c>
      <c r="H84" s="232">
        <v>0</v>
      </c>
      <c r="I84" s="232">
        <v>0</v>
      </c>
      <c r="J84" s="232">
        <v>0</v>
      </c>
      <c r="K84" s="232">
        <v>0</v>
      </c>
      <c r="L84" s="232">
        <v>0</v>
      </c>
      <c r="M84" s="232">
        <v>0</v>
      </c>
      <c r="N84" s="231">
        <v>4</v>
      </c>
      <c r="O84" s="231">
        <v>22</v>
      </c>
      <c r="P84" s="231">
        <v>5</v>
      </c>
      <c r="Q84" s="231">
        <v>60</v>
      </c>
      <c r="R84" s="231">
        <v>9</v>
      </c>
      <c r="S84" s="231">
        <v>54</v>
      </c>
      <c r="T84" s="231">
        <v>7</v>
      </c>
      <c r="U84" s="231">
        <v>1</v>
      </c>
      <c r="V84" s="128"/>
      <c r="W84" s="114">
        <f>IF($C84=0,"",F84/$C84)</f>
        <v>0</v>
      </c>
      <c r="X84" s="68"/>
      <c r="Y84" s="138"/>
      <c r="Z84" s="233"/>
      <c r="AA84" s="68"/>
      <c r="AB84" s="68"/>
      <c r="AC84" s="68"/>
      <c r="AD84" s="138"/>
      <c r="AE84" s="70">
        <f>IF((N84+O84+P84+Q84)=0,"",1-(Q84/(N84+O84+P84+Q84)))</f>
        <v>0.34065934065934067</v>
      </c>
      <c r="AF84" s="67">
        <f>IF((N84+O84+P84)=0,"",(N84+O84)/(N84+O84+P84))</f>
        <v>0.83870967741935487</v>
      </c>
      <c r="AG84" s="70">
        <f>IF((R84+S84+T84+U84)=0,"",1-(U84/(R84+S84+T84+U84)))</f>
        <v>0.9859154929577465</v>
      </c>
      <c r="AH84" s="115">
        <f>IF((R84+S84+T84)=0,"",(S84+R84)/(R84+S84+T84))</f>
        <v>0.9</v>
      </c>
    </row>
    <row r="85" spans="1:34" s="1" customFormat="1" ht="13.9" customHeight="1" thickBot="1" x14ac:dyDescent="0.3">
      <c r="A85" s="302"/>
      <c r="B85" s="126" t="s">
        <v>30</v>
      </c>
      <c r="C85" s="127">
        <v>79</v>
      </c>
      <c r="D85" s="127">
        <v>0</v>
      </c>
      <c r="E85" s="127">
        <v>11</v>
      </c>
      <c r="F85" s="127">
        <v>0</v>
      </c>
      <c r="G85" s="127">
        <v>77</v>
      </c>
      <c r="H85" s="127">
        <v>48</v>
      </c>
      <c r="I85" s="127">
        <v>0</v>
      </c>
      <c r="J85" s="127">
        <v>0</v>
      </c>
      <c r="K85" s="127">
        <v>0</v>
      </c>
      <c r="L85" s="127">
        <v>0</v>
      </c>
      <c r="M85" s="127">
        <v>0</v>
      </c>
      <c r="N85" s="127">
        <v>5</v>
      </c>
      <c r="O85" s="127">
        <v>16</v>
      </c>
      <c r="P85" s="127">
        <v>7</v>
      </c>
      <c r="Q85" s="127">
        <v>51</v>
      </c>
      <c r="R85" s="127">
        <v>14</v>
      </c>
      <c r="S85" s="127">
        <v>42</v>
      </c>
      <c r="T85" s="127">
        <v>7</v>
      </c>
      <c r="U85" s="127">
        <v>1</v>
      </c>
      <c r="V85" s="128"/>
      <c r="W85" s="117">
        <f>IF($C85=0,"",F85/$C85)</f>
        <v>0</v>
      </c>
      <c r="X85" s="83">
        <f>IF($C85=0,"",G85/$C85)</f>
        <v>0.97468354430379744</v>
      </c>
      <c r="Y85" s="96">
        <f>IF($G85=0,"",H85/$G85)</f>
        <v>0.62337662337662336</v>
      </c>
      <c r="Z85" s="97" t="str">
        <f>IF((I85+K85+L85+M85)=0,"",1-(M85/(I85+K85+L85+M85)))</f>
        <v/>
      </c>
      <c r="AA85" s="81" t="str">
        <f>IF(AND((($I85+$K85+$L85)=0),($I85=0)),"",$I85/($I85+$L85+$K85))</f>
        <v/>
      </c>
      <c r="AB85" s="83" t="str">
        <f>IF(AND((($I85+$K85+$L85)=0),($I85=0)),"",$J85/($I85))</f>
        <v/>
      </c>
      <c r="AC85" s="81" t="str">
        <f>IF(AND((($I85+$K85+$L85)=0),($K85=0)),"",$K85/($K85+$L85+$I85))</f>
        <v/>
      </c>
      <c r="AD85" s="96" t="str">
        <f>IF(($I85+$K85+$L85)=0,"",($I85+$K85)/($I85+$K85+$L85))</f>
        <v/>
      </c>
      <c r="AE85" s="227">
        <f>IF((N85+O85+P85+Q85)=0,"",1-(Q85/(N85+O85+P85+Q85)))</f>
        <v>0.35443037974683544</v>
      </c>
      <c r="AF85" s="81">
        <f>IF((N85+O85+P85)=0,"",(N85+O85)/(N85+O85+P85))</f>
        <v>0.75</v>
      </c>
      <c r="AG85" s="227">
        <f>IF((R85+S85+T85+U85)=0,"",1-(U85/(R85+S85+T85+U85)))</f>
        <v>0.984375</v>
      </c>
      <c r="AH85" s="94">
        <f>IF((R85+S85+T85)=0,"",(S85+R85)/(R85+S85+T85))</f>
        <v>0.88888888888888884</v>
      </c>
    </row>
    <row r="86" spans="1:34" s="1" customFormat="1" ht="10.9" customHeight="1" thickTop="1" thickBot="1" x14ac:dyDescent="0.3">
      <c r="A86" s="303"/>
      <c r="B86" s="12" t="s">
        <v>81</v>
      </c>
      <c r="C86" s="2">
        <v>173</v>
      </c>
      <c r="D86" s="2">
        <v>0</v>
      </c>
      <c r="E86" s="2">
        <v>40</v>
      </c>
      <c r="F86" s="2">
        <v>0</v>
      </c>
      <c r="G86" s="2">
        <v>77</v>
      </c>
      <c r="H86" s="2">
        <v>48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12</v>
      </c>
      <c r="O86" s="2">
        <v>39</v>
      </c>
      <c r="P86" s="2">
        <v>13</v>
      </c>
      <c r="Q86" s="2">
        <v>112</v>
      </c>
      <c r="R86" s="2">
        <v>24</v>
      </c>
      <c r="S86" s="2">
        <v>99</v>
      </c>
      <c r="T86" s="2">
        <v>14</v>
      </c>
      <c r="U86" s="2">
        <v>4</v>
      </c>
      <c r="V86" s="130"/>
      <c r="W86" s="58">
        <f>IF($C86=0,"",F86/$C86)</f>
        <v>0</v>
      </c>
      <c r="X86" s="7">
        <f>IF($C86=0,"",G86/$C85)</f>
        <v>0.97468354430379744</v>
      </c>
      <c r="Y86" s="15">
        <f>IF($G86=0,"",H86/$G86)</f>
        <v>0.62337662337662336</v>
      </c>
      <c r="Z86" s="16" t="str">
        <f>IF((I86+K86+L86+M86)=0,"",1-(M86/(I86+K86+L86+M86)))</f>
        <v/>
      </c>
      <c r="AA86" s="7" t="str">
        <f>IF(AND((($I86+$K86+$L86)=0),($I86=0)),"",$I86/($I86+$L86+$K86))</f>
        <v/>
      </c>
      <c r="AB86" s="34" t="str">
        <f>IF(AND((($I86+$K86+$L86)=0),($I86=0)),"",$J86/($I86))</f>
        <v/>
      </c>
      <c r="AC86" s="7" t="str">
        <f>IF(AND((($I86+$K86+$L86)=0),($K86=0)),"",$K86/($K86+$L86+$I86))</f>
        <v/>
      </c>
      <c r="AD86" s="15" t="str">
        <f>IF(($I86+$K86+$L86)=0,"",($I86+$K86)/($I86+$K86+$L86))</f>
        <v/>
      </c>
      <c r="AE86" s="234">
        <f>IF((N86+O86+P86+Q86)=0,"",1-(Q86/(N86+O86+P86+Q86)))</f>
        <v>0.36363636363636365</v>
      </c>
      <c r="AF86" s="7">
        <f>IF((N86+O86+P86)=0,"",(N86+O86)/(N86+O86+P86))</f>
        <v>0.796875</v>
      </c>
      <c r="AG86" s="234">
        <f>IF((R86+S86+T86+U86)=0,"",1-(U86/(R86+S86+T86+U86)))</f>
        <v>0.97163120567375882</v>
      </c>
      <c r="AH86" s="197">
        <f>IF((R86+S86+T86)=0,"",(S86+R86)/(R86+S86+T86))</f>
        <v>0.8978102189781022</v>
      </c>
    </row>
    <row r="87" spans="1:34" s="1" customFormat="1" ht="13.9" customHeight="1" thickTop="1" x14ac:dyDescent="0.25">
      <c r="A87" s="298" t="s">
        <v>44</v>
      </c>
      <c r="B87" s="37" t="s">
        <v>86</v>
      </c>
      <c r="C87" s="124">
        <v>1</v>
      </c>
      <c r="D87" s="124"/>
      <c r="E87" s="124"/>
      <c r="F87" s="124"/>
      <c r="G87" s="33"/>
      <c r="H87" s="33"/>
      <c r="I87" s="33"/>
      <c r="J87" s="33"/>
      <c r="K87" s="33"/>
      <c r="L87" s="33"/>
      <c r="M87" s="33"/>
      <c r="N87" s="124"/>
      <c r="O87" s="124"/>
      <c r="P87" s="124"/>
      <c r="Q87" s="124"/>
      <c r="R87" s="124"/>
      <c r="S87" s="124"/>
      <c r="T87" s="124"/>
      <c r="U87" s="125"/>
      <c r="V87" s="128"/>
      <c r="W87" s="118">
        <f>IF($C87=0,"",F87/$C87)</f>
        <v>0</v>
      </c>
      <c r="X87" s="92"/>
      <c r="Y87" s="92"/>
      <c r="Z87" s="119"/>
      <c r="AA87" s="92"/>
      <c r="AB87" s="92"/>
      <c r="AC87" s="92"/>
      <c r="AD87" s="92"/>
      <c r="AE87" s="225" t="str">
        <f>IF((N87+O87+P87+Q87)=0,"",1-(Q87/(N87+O87+P87+Q87)))</f>
        <v/>
      </c>
      <c r="AF87" s="91" t="str">
        <f>IF((N87+O87+P87)=0,"",(N87+O87)/(N87+O87+P87))</f>
        <v/>
      </c>
      <c r="AG87" s="225" t="str">
        <f>IF((R87+S87+T87+U87)=0,"",1-(U87/(R87+S87+T87+U87)))</f>
        <v/>
      </c>
      <c r="AH87" s="121" t="str">
        <f>IF((R87+S87+T87)=0,"",(S87+R87)/(R87+S87+T87))</f>
        <v/>
      </c>
    </row>
    <row r="88" spans="1:34" s="1" customFormat="1" ht="13.9" customHeight="1" x14ac:dyDescent="0.25">
      <c r="A88" s="298"/>
      <c r="B88" s="228" t="s">
        <v>29</v>
      </c>
      <c r="C88" s="202">
        <v>6</v>
      </c>
      <c r="D88" s="202"/>
      <c r="E88" s="202">
        <v>4</v>
      </c>
      <c r="F88" s="202"/>
      <c r="G88" s="203"/>
      <c r="H88" s="203"/>
      <c r="I88" s="203"/>
      <c r="J88" s="203"/>
      <c r="K88" s="203"/>
      <c r="L88" s="203"/>
      <c r="M88" s="203"/>
      <c r="N88" s="202">
        <v>1</v>
      </c>
      <c r="O88" s="202">
        <v>1</v>
      </c>
      <c r="P88" s="202">
        <v>1</v>
      </c>
      <c r="Q88" s="202">
        <v>3</v>
      </c>
      <c r="R88" s="202">
        <v>0</v>
      </c>
      <c r="S88" s="202">
        <v>6</v>
      </c>
      <c r="T88" s="202">
        <v>0</v>
      </c>
      <c r="U88" s="229">
        <v>0</v>
      </c>
      <c r="V88" s="128"/>
      <c r="W88" s="114">
        <f>IF($C88=0,"",F88/$C88)</f>
        <v>0</v>
      </c>
      <c r="X88" s="68"/>
      <c r="Y88" s="68"/>
      <c r="Z88" s="73"/>
      <c r="AA88" s="68"/>
      <c r="AB88" s="68"/>
      <c r="AC88" s="68"/>
      <c r="AD88" s="68"/>
      <c r="AE88" s="70">
        <f>IF((N88+O88+P88+Q88)=0,"",1-(Q88/(N88+O88+P88+Q88)))</f>
        <v>0.5</v>
      </c>
      <c r="AF88" s="67">
        <f>IF((N88+O88+P88)=0,"",(N88+O88)/(N88+O88+P88))</f>
        <v>0.66666666666666663</v>
      </c>
      <c r="AG88" s="70">
        <f>IF((R88+S88+T88+U88)=0,"",1-(U88/(R88+S88+T88+U88)))</f>
        <v>1</v>
      </c>
      <c r="AH88" s="115">
        <f>IF((R88+S88+T88)=0,"",(S88+R88)/(R88+S88+T88))</f>
        <v>1</v>
      </c>
    </row>
    <row r="89" spans="1:34" s="1" customFormat="1" ht="13.9" customHeight="1" x14ac:dyDescent="0.25">
      <c r="A89" s="299"/>
      <c r="B89" s="35" t="s">
        <v>30</v>
      </c>
      <c r="C89" s="25">
        <v>2</v>
      </c>
      <c r="D89" s="25"/>
      <c r="E89" s="25"/>
      <c r="F89" s="25"/>
      <c r="G89" s="25">
        <v>2</v>
      </c>
      <c r="H89" s="25">
        <v>2</v>
      </c>
      <c r="I89" s="25"/>
      <c r="J89" s="25"/>
      <c r="K89" s="25"/>
      <c r="L89" s="25"/>
      <c r="M89" s="25"/>
      <c r="N89" s="25">
        <v>0</v>
      </c>
      <c r="O89" s="25">
        <v>1</v>
      </c>
      <c r="P89" s="25">
        <v>0</v>
      </c>
      <c r="Q89" s="25">
        <v>1</v>
      </c>
      <c r="R89" s="25">
        <v>0</v>
      </c>
      <c r="S89" s="25">
        <v>2</v>
      </c>
      <c r="T89" s="25">
        <v>0</v>
      </c>
      <c r="U89" s="26">
        <v>0</v>
      </c>
      <c r="V89" s="128"/>
      <c r="W89" s="114">
        <f>IF($C89=0,"",F89/$C89)</f>
        <v>0</v>
      </c>
      <c r="X89" s="67">
        <f>IF($C89=0,"",G89/$C89)</f>
        <v>1</v>
      </c>
      <c r="Y89" s="67">
        <f>IF($G89=0,"",H89/$G89)</f>
        <v>1</v>
      </c>
      <c r="Z89" s="71" t="str">
        <f>IF((I89+K89+L89+M89)=0,"",1-(M89/(I89+K89+L89+M89)))</f>
        <v/>
      </c>
      <c r="AA89" s="67" t="str">
        <f>IF(AND((($I89+$K89+$L89)=0),($I89=0)),"",$I89/($I89+$L89+$K89))</f>
        <v/>
      </c>
      <c r="AB89" s="72" t="str">
        <f>IF(AND((($I89+$K89+$L89)=0),($I89=0)),"",$J89/($I89))</f>
        <v/>
      </c>
      <c r="AC89" s="67" t="str">
        <f>IF(AND((($I89+$K89+$L89)=0),($K89=0)),"",$K89/($K89+$L89+$I89))</f>
        <v/>
      </c>
      <c r="AD89" s="67" t="str">
        <f>IF(($I89+$K89+$L89)=0,"",($I89+$K89)/($I89+$K89+$L89))</f>
        <v/>
      </c>
      <c r="AE89" s="70">
        <f>IF((N89+O89+P89+Q89)=0,"",1-(Q89/(N89+O89+P89+Q89)))</f>
        <v>0.5</v>
      </c>
      <c r="AF89" s="67">
        <f>IF((N89+O89+P89)=0,"",(N89+O89)/(N89+O89+P89))</f>
        <v>1</v>
      </c>
      <c r="AG89" s="70">
        <f>IF((R89+S89+T89+U89)=0,"",1-(U89/(R89+S89+T89+U89)))</f>
        <v>1</v>
      </c>
      <c r="AH89" s="115">
        <f>IF((R89+S89+T89)=0,"",(S89+R89)/(R89+S89+T89))</f>
        <v>1</v>
      </c>
    </row>
    <row r="90" spans="1:34" s="1" customFormat="1" ht="13.9" customHeight="1" x14ac:dyDescent="0.25">
      <c r="A90" s="297" t="s">
        <v>45</v>
      </c>
      <c r="B90" s="36" t="s">
        <v>86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65"/>
      <c r="V90" s="128"/>
      <c r="W90" s="114" t="str">
        <f>IF($C90=0,"",F90/$C90)</f>
        <v/>
      </c>
      <c r="X90" s="68"/>
      <c r="Y90" s="68"/>
      <c r="Z90" s="73"/>
      <c r="AA90" s="68"/>
      <c r="AB90" s="68"/>
      <c r="AC90" s="68"/>
      <c r="AD90" s="68"/>
      <c r="AE90" s="70" t="str">
        <f>IF((N90+O90+P90+Q90)=0,"",1-(Q90/(N90+O90+P90+Q90)))</f>
        <v/>
      </c>
      <c r="AF90" s="67" t="str">
        <f>IF((N90+O90+P90)=0,"",(N90+O90)/(N90+O90+P90))</f>
        <v/>
      </c>
      <c r="AG90" s="70" t="str">
        <f>IF((R90+S90+T90+U90)=0,"",1-(U90/(R90+S90+T90+U90)))</f>
        <v/>
      </c>
      <c r="AH90" s="115" t="str">
        <f>IF((R90+S90+T90)=0,"",(S90+R90)/(R90+S90+T90))</f>
        <v/>
      </c>
    </row>
    <row r="91" spans="1:34" s="1" customFormat="1" ht="13.9" customHeight="1" x14ac:dyDescent="0.25">
      <c r="A91" s="298"/>
      <c r="B91" s="228" t="s">
        <v>29</v>
      </c>
      <c r="C91" s="202">
        <v>1</v>
      </c>
      <c r="D91" s="202"/>
      <c r="E91" s="202"/>
      <c r="F91" s="202"/>
      <c r="G91" s="203"/>
      <c r="H91" s="203"/>
      <c r="I91" s="203"/>
      <c r="J91" s="203"/>
      <c r="K91" s="203"/>
      <c r="L91" s="203"/>
      <c r="M91" s="203"/>
      <c r="N91" s="202">
        <v>1</v>
      </c>
      <c r="O91" s="202">
        <v>1</v>
      </c>
      <c r="P91" s="202">
        <v>0</v>
      </c>
      <c r="Q91" s="202">
        <v>0</v>
      </c>
      <c r="R91" s="202">
        <v>0</v>
      </c>
      <c r="S91" s="202">
        <v>1</v>
      </c>
      <c r="T91" s="202">
        <v>1</v>
      </c>
      <c r="U91" s="229">
        <v>0</v>
      </c>
      <c r="V91" s="128"/>
      <c r="W91" s="114">
        <f>IF($C91=0,"",F91/$C91)</f>
        <v>0</v>
      </c>
      <c r="X91" s="68"/>
      <c r="Y91" s="68"/>
      <c r="Z91" s="73"/>
      <c r="AA91" s="68"/>
      <c r="AB91" s="68"/>
      <c r="AC91" s="68"/>
      <c r="AD91" s="68"/>
      <c r="AE91" s="70">
        <f>IF((N91+O91+P91+Q91)=0,"",1-(Q91/(N91+O91+P91+Q91)))</f>
        <v>1</v>
      </c>
      <c r="AF91" s="67">
        <f>IF((N91+O91+P91)=0,"",(N91+O91)/(N91+O91+P91))</f>
        <v>1</v>
      </c>
      <c r="AG91" s="70">
        <f>IF((R91+S91+T91+U91)=0,"",1-(U91/(R91+S91+T91+U91)))</f>
        <v>1</v>
      </c>
      <c r="AH91" s="115">
        <f>IF((R91+S91+T91)=0,"",(S91+R91)/(R91+S91+T91))</f>
        <v>0.5</v>
      </c>
    </row>
    <row r="92" spans="1:34" s="1" customFormat="1" ht="13.9" customHeight="1" thickBot="1" x14ac:dyDescent="0.3">
      <c r="A92" s="299"/>
      <c r="B92" s="35" t="s">
        <v>30</v>
      </c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8"/>
      <c r="V92" s="128"/>
      <c r="W92" s="114" t="str">
        <f>IF($C92=0,"",F92/$C92)</f>
        <v/>
      </c>
      <c r="X92" s="67" t="str">
        <f>IF($C92=0,"",G92/$C92)</f>
        <v/>
      </c>
      <c r="Y92" s="67" t="str">
        <f>IF($G92=0,"",H92/$G92)</f>
        <v/>
      </c>
      <c r="Z92" s="71" t="str">
        <f>IF((I92+K92+L92+M92)=0,"",1-(M92/(I92+K92+L92+M92)))</f>
        <v/>
      </c>
      <c r="AA92" s="67" t="str">
        <f>IF(AND((($I92+$K92+$L92)=0),($I92=0)),"",$I92/($I92+$L92+$K92))</f>
        <v/>
      </c>
      <c r="AB92" s="72" t="str">
        <f>IF(AND((($I92+$K92+$L92)=0),($I92=0)),"",$J92/($I92))</f>
        <v/>
      </c>
      <c r="AC92" s="67" t="str">
        <f>IF(AND((($I92+$K92+$L92)=0),($K92=0)),"",$K92/($K92+$L92+$I92))</f>
        <v/>
      </c>
      <c r="AD92" s="67" t="str">
        <f>IF(($I92+$K92+$L92)=0,"",($I92+$K92)/($I92+$K92+$L92))</f>
        <v/>
      </c>
      <c r="AE92" s="70" t="str">
        <f>IF((N92+O92+P92+Q92)=0,"",1-(Q92/(N92+O92+P92+Q92)))</f>
        <v/>
      </c>
      <c r="AF92" s="67" t="str">
        <f>IF((N92+O92+P92)=0,"",(N92+O92)/(N92+O92+P92))</f>
        <v/>
      </c>
      <c r="AG92" s="70" t="str">
        <f>IF((R92+S92+T92+U92)=0,"",1-(U92/(R92+S92+T92+U92)))</f>
        <v/>
      </c>
      <c r="AH92" s="115" t="str">
        <f>IF((R92+S92+T92)=0,"",(S92+R92)/(R92+S92+T92))</f>
        <v/>
      </c>
    </row>
    <row r="93" spans="1:34" s="1" customFormat="1" ht="13.9" customHeight="1" thickTop="1" x14ac:dyDescent="0.25">
      <c r="A93" s="301" t="s">
        <v>46</v>
      </c>
      <c r="B93" s="19" t="s">
        <v>86</v>
      </c>
      <c r="C93" s="21">
        <v>1</v>
      </c>
      <c r="D93" s="21">
        <v>0</v>
      </c>
      <c r="E93" s="21">
        <v>0</v>
      </c>
      <c r="F93" s="21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128"/>
      <c r="W93" s="47">
        <f>IF($C93=0,"",F93/$C93)</f>
        <v>0</v>
      </c>
      <c r="X93" s="51"/>
      <c r="Y93" s="95"/>
      <c r="Z93" s="101"/>
      <c r="AA93" s="51"/>
      <c r="AB93" s="51"/>
      <c r="AC93" s="51"/>
      <c r="AD93" s="95"/>
      <c r="AE93" s="53" t="str">
        <f>IF((N93+O93+P93+Q93)=0,"",1-(Q93/(N93+O93+P93+Q93)))</f>
        <v/>
      </c>
      <c r="AF93" s="45" t="str">
        <f>IF((N93+O93+P93)=0,"",(N93+O93)/(N93+O93+P93))</f>
        <v/>
      </c>
      <c r="AG93" s="53" t="str">
        <f>IF((R93+S93+T93+U93)=0,"",1-(U93/(R93+S93+T93+U93)))</f>
        <v/>
      </c>
      <c r="AH93" s="49" t="str">
        <f>IF((R93+S93+T93)=0,"",(S93+R93)/(R93+S93+T93))</f>
        <v/>
      </c>
    </row>
    <row r="94" spans="1:34" s="1" customFormat="1" ht="13.9" customHeight="1" x14ac:dyDescent="0.25">
      <c r="A94" s="302"/>
      <c r="B94" s="230" t="s">
        <v>29</v>
      </c>
      <c r="C94" s="231">
        <v>7</v>
      </c>
      <c r="D94" s="231">
        <v>0</v>
      </c>
      <c r="E94" s="231">
        <v>4</v>
      </c>
      <c r="F94" s="231">
        <v>0</v>
      </c>
      <c r="G94" s="232">
        <v>0</v>
      </c>
      <c r="H94" s="232">
        <v>0</v>
      </c>
      <c r="I94" s="232">
        <v>0</v>
      </c>
      <c r="J94" s="232">
        <v>0</v>
      </c>
      <c r="K94" s="232">
        <v>0</v>
      </c>
      <c r="L94" s="232">
        <v>0</v>
      </c>
      <c r="M94" s="232">
        <v>0</v>
      </c>
      <c r="N94" s="231">
        <v>2</v>
      </c>
      <c r="O94" s="231">
        <v>2</v>
      </c>
      <c r="P94" s="231">
        <v>1</v>
      </c>
      <c r="Q94" s="231">
        <v>3</v>
      </c>
      <c r="R94" s="231">
        <v>0</v>
      </c>
      <c r="S94" s="231">
        <v>7</v>
      </c>
      <c r="T94" s="231">
        <v>1</v>
      </c>
      <c r="U94" s="231">
        <v>0</v>
      </c>
      <c r="V94" s="128"/>
      <c r="W94" s="114">
        <f>IF($C94=0,"",F94/$C94)</f>
        <v>0</v>
      </c>
      <c r="X94" s="68"/>
      <c r="Y94" s="138"/>
      <c r="Z94" s="139"/>
      <c r="AA94" s="68"/>
      <c r="AB94" s="68"/>
      <c r="AC94" s="68"/>
      <c r="AD94" s="138"/>
      <c r="AE94" s="70">
        <f>IF((N94+O94+P94+Q94)=0,"",1-(Q94/(N94+O94+P94+Q94)))</f>
        <v>0.625</v>
      </c>
      <c r="AF94" s="67">
        <f>IF((N94+O94+P94)=0,"",(N94+O94)/(N94+O94+P94))</f>
        <v>0.8</v>
      </c>
      <c r="AG94" s="70">
        <f>IF((R94+S94+T94+U94)=0,"",1-(U94/(R94+S94+T94+U94)))</f>
        <v>1</v>
      </c>
      <c r="AH94" s="115">
        <f>IF((R94+S94+T94)=0,"",(S94+R94)/(R94+S94+T94))</f>
        <v>0.875</v>
      </c>
    </row>
    <row r="95" spans="1:34" s="1" customFormat="1" ht="13.9" customHeight="1" thickBot="1" x14ac:dyDescent="0.3">
      <c r="A95" s="302"/>
      <c r="B95" s="11" t="s">
        <v>30</v>
      </c>
      <c r="C95" s="3">
        <v>2</v>
      </c>
      <c r="D95" s="3">
        <v>0</v>
      </c>
      <c r="E95" s="3">
        <v>0</v>
      </c>
      <c r="F95" s="3">
        <v>0</v>
      </c>
      <c r="G95" s="3">
        <v>2</v>
      </c>
      <c r="H95" s="3">
        <v>2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1</v>
      </c>
      <c r="P95" s="3">
        <v>0</v>
      </c>
      <c r="Q95" s="3">
        <v>1</v>
      </c>
      <c r="R95" s="3">
        <v>0</v>
      </c>
      <c r="S95" s="3">
        <v>2</v>
      </c>
      <c r="T95" s="3">
        <v>0</v>
      </c>
      <c r="U95" s="3">
        <v>0</v>
      </c>
      <c r="V95" s="128"/>
      <c r="W95" s="117">
        <f>IF($C95=0,"",F95/$C95)</f>
        <v>0</v>
      </c>
      <c r="X95" s="81">
        <f>IF($C95=0,"",G95/$C95)</f>
        <v>1</v>
      </c>
      <c r="Y95" s="96">
        <f>IF($G95=0,"",H95/$G95)</f>
        <v>1</v>
      </c>
      <c r="Z95" s="97" t="str">
        <f>IF((I95+K95+L95+M95)=0,"",1-(M95/(I95+K95+L95+M95)))</f>
        <v/>
      </c>
      <c r="AA95" s="81" t="str">
        <f>IF(AND((($I95+$K95+$L95)=0),($I95=0)),"",$I95/($I95+$L95+$K95))</f>
        <v/>
      </c>
      <c r="AB95" s="83" t="str">
        <f>IF(AND((($I95+$K95+$L95)=0),($I95=0)),"",$J95/($I95))</f>
        <v/>
      </c>
      <c r="AC95" s="81" t="str">
        <f>IF(AND((($I95+$K95+$L95)=0),($K95=0)),"",$K95/($K95+$L95+$I95))</f>
        <v/>
      </c>
      <c r="AD95" s="96" t="str">
        <f>IF(($I95+$K95+$L95)=0,"",($I95+$K95)/($I95+$K95+$L95))</f>
        <v/>
      </c>
      <c r="AE95" s="227">
        <f>IF((N95+O95+P95+Q95)=0,"",1-(Q95/(N95+O95+P95+Q95)))</f>
        <v>0.5</v>
      </c>
      <c r="AF95" s="81">
        <f>IF((N95+O95+P95)=0,"",(N95+O95)/(N95+O95+P95))</f>
        <v>1</v>
      </c>
      <c r="AG95" s="227">
        <f>IF((R95+S95+T95+U95)=0,"",1-(U95/(R95+S95+T95+U95)))</f>
        <v>1</v>
      </c>
      <c r="AH95" s="94">
        <f>IF((R95+S95+T95)=0,"",(S95+R95)/(R95+S95+T95))</f>
        <v>1</v>
      </c>
    </row>
    <row r="96" spans="1:34" s="1" customFormat="1" ht="10.9" customHeight="1" thickTop="1" thickBot="1" x14ac:dyDescent="0.3">
      <c r="A96" s="303"/>
      <c r="B96" s="12" t="s">
        <v>81</v>
      </c>
      <c r="C96" s="2">
        <v>10</v>
      </c>
      <c r="D96" s="2">
        <v>0</v>
      </c>
      <c r="E96" s="2">
        <v>4</v>
      </c>
      <c r="F96" s="2">
        <v>0</v>
      </c>
      <c r="G96" s="2">
        <v>2</v>
      </c>
      <c r="H96" s="2">
        <v>2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2</v>
      </c>
      <c r="O96" s="2">
        <v>3</v>
      </c>
      <c r="P96" s="2">
        <v>1</v>
      </c>
      <c r="Q96" s="2">
        <v>4</v>
      </c>
      <c r="R96" s="2">
        <v>0</v>
      </c>
      <c r="S96" s="2">
        <v>9</v>
      </c>
      <c r="T96" s="2">
        <v>1</v>
      </c>
      <c r="U96" s="2">
        <v>0</v>
      </c>
      <c r="V96" s="131"/>
      <c r="W96" s="58">
        <f>IF($C96=0,"",F96/$C96)</f>
        <v>0</v>
      </c>
      <c r="X96" s="7">
        <f>IF($C96=0,"",G96/$C95)</f>
        <v>1</v>
      </c>
      <c r="Y96" s="15">
        <f>IF($G96=0,"",H96/$G96)</f>
        <v>1</v>
      </c>
      <c r="Z96" s="16" t="str">
        <f>IF((I96+K96+L96+M96)=0,"",1-(M96/(I96+K96+L96+M96)))</f>
        <v/>
      </c>
      <c r="AA96" s="7" t="str">
        <f>IF(AND((($I96+$K96+$L96)=0),($I96=0)),"",$I96/($I96+$L96+$K96))</f>
        <v/>
      </c>
      <c r="AB96" s="34" t="str">
        <f>IF(AND((($I96+$K96+$L96)=0),($I96=0)),"",$J96/($I96))</f>
        <v/>
      </c>
      <c r="AC96" s="7" t="str">
        <f>IF(AND((($I96+$K96+$L96)=0),($K96=0)),"",$K96/($K96+$L96+$I96))</f>
        <v/>
      </c>
      <c r="AD96" s="15" t="str">
        <f>IF(($I96+$K96+$L96)=0,"",($I96+$K96)/($I96+$K96+$L96))</f>
        <v/>
      </c>
      <c r="AE96" s="234">
        <f>IF((N96+O96+P96+Q96)=0,"",1-(Q96/(N96+O96+P96+Q96)))</f>
        <v>0.6</v>
      </c>
      <c r="AF96" s="7">
        <f>IF((N96+O96+P96)=0,"",(N96+O96)/(N96+O96+P96))</f>
        <v>0.83333333333333337</v>
      </c>
      <c r="AG96" s="234">
        <f>IF((R96+S96+T96+U96)=0,"",1-(U96/(R96+S96+T96+U96)))</f>
        <v>1</v>
      </c>
      <c r="AH96" s="197">
        <f>IF((R96+S96+T96)=0,"",(S96+R96)/(R96+S96+T96))</f>
        <v>0.9</v>
      </c>
    </row>
    <row r="97" spans="1:34" ht="13.9" customHeight="1" thickTop="1" x14ac:dyDescent="0.25">
      <c r="A97" s="294" t="s">
        <v>47</v>
      </c>
      <c r="B97" s="106" t="s">
        <v>86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326"/>
      <c r="V97" s="133"/>
      <c r="W97" s="47" t="str">
        <f>IF($C97=0,"",F97/$C97)</f>
        <v/>
      </c>
      <c r="X97" s="51"/>
      <c r="Y97" s="51"/>
      <c r="Z97" s="52"/>
      <c r="AA97" s="51"/>
      <c r="AB97" s="51"/>
      <c r="AC97" s="51"/>
      <c r="AD97" s="51"/>
      <c r="AE97" s="53" t="str">
        <f>IF((N97+O97+P97+Q97)=0,"",1-(Q97/(N97+O97+P97+Q97)))</f>
        <v/>
      </c>
      <c r="AF97" s="45" t="str">
        <f>IF((N97+O97+P97)=0,"",(N97+O97)/(N97+O97+P97))</f>
        <v/>
      </c>
      <c r="AG97" s="53" t="str">
        <f>IF((R97+S97+T97+U97)=0,"",1-(U97/(R97+S97+T97+U97)))</f>
        <v/>
      </c>
      <c r="AH97" s="49" t="str">
        <f>IF((R97+S97+T97)=0,"",(S97+R97)/(R97+S97+T97))</f>
        <v/>
      </c>
    </row>
    <row r="98" spans="1:34" ht="13.9" customHeight="1" x14ac:dyDescent="0.25">
      <c r="A98" s="296"/>
      <c r="B98" s="205" t="s">
        <v>29</v>
      </c>
      <c r="C98" s="89">
        <v>13</v>
      </c>
      <c r="D98" s="89"/>
      <c r="E98" s="89">
        <v>4</v>
      </c>
      <c r="F98" s="89"/>
      <c r="G98" s="90"/>
      <c r="H98" s="90"/>
      <c r="I98" s="90"/>
      <c r="J98" s="90"/>
      <c r="K98" s="90"/>
      <c r="L98" s="90"/>
      <c r="M98" s="90"/>
      <c r="N98" s="89">
        <v>1</v>
      </c>
      <c r="O98" s="89">
        <v>8</v>
      </c>
      <c r="P98" s="89">
        <v>1</v>
      </c>
      <c r="Q98" s="89">
        <v>3</v>
      </c>
      <c r="R98" s="89">
        <v>4</v>
      </c>
      <c r="S98" s="89">
        <v>6</v>
      </c>
      <c r="T98" s="89">
        <v>0</v>
      </c>
      <c r="U98" s="145">
        <v>1</v>
      </c>
      <c r="V98" s="133"/>
      <c r="W98" s="114">
        <f>IF($C98=0,"",F98/$C98)</f>
        <v>0</v>
      </c>
      <c r="X98" s="68"/>
      <c r="Y98" s="68"/>
      <c r="Z98" s="69"/>
      <c r="AA98" s="68"/>
      <c r="AB98" s="68"/>
      <c r="AC98" s="68"/>
      <c r="AD98" s="68"/>
      <c r="AE98" s="70">
        <f>IF((N98+O98+P98+Q98)=0,"",1-(Q98/(N98+O98+P98+Q98)))</f>
        <v>0.76923076923076916</v>
      </c>
      <c r="AF98" s="67">
        <f>IF((N98+O98+P98)=0,"",(N98+O98)/(N98+O98+P98))</f>
        <v>0.9</v>
      </c>
      <c r="AG98" s="70">
        <f>IF((R98+S98+T98+U98)=0,"",1-(U98/(R98+S98+T98+U98)))</f>
        <v>0.90909090909090906</v>
      </c>
      <c r="AH98" s="115">
        <f>IF((R98+S98+T98)=0,"",(S98+R98)/(R98+S98+T98))</f>
        <v>1</v>
      </c>
    </row>
    <row r="99" spans="1:34" ht="13.9" customHeight="1" x14ac:dyDescent="0.25">
      <c r="A99" s="292"/>
      <c r="B99" s="60" t="s">
        <v>30</v>
      </c>
      <c r="C99" s="65">
        <v>25</v>
      </c>
      <c r="D99" s="65">
        <v>3</v>
      </c>
      <c r="E99" s="65">
        <v>7</v>
      </c>
      <c r="F99" s="65"/>
      <c r="G99" s="65">
        <v>24</v>
      </c>
      <c r="H99" s="65">
        <v>24</v>
      </c>
      <c r="I99" s="65"/>
      <c r="J99" s="65"/>
      <c r="K99" s="65"/>
      <c r="L99" s="65"/>
      <c r="M99" s="65"/>
      <c r="N99" s="65">
        <v>0</v>
      </c>
      <c r="O99" s="65">
        <v>15</v>
      </c>
      <c r="P99" s="65">
        <v>2</v>
      </c>
      <c r="Q99" s="65">
        <v>8</v>
      </c>
      <c r="R99" s="65">
        <v>2</v>
      </c>
      <c r="S99" s="65">
        <v>20</v>
      </c>
      <c r="T99" s="65">
        <v>1</v>
      </c>
      <c r="U99" s="110">
        <v>1</v>
      </c>
      <c r="V99" s="133"/>
      <c r="W99" s="114">
        <f>IF($C99=0,"",F99/$C99)</f>
        <v>0</v>
      </c>
      <c r="X99" s="67">
        <f>IF($C99=0,"",G99/$C99)</f>
        <v>0.96</v>
      </c>
      <c r="Y99" s="67">
        <f>IF($G99=0,"",H99/$G99)</f>
        <v>1</v>
      </c>
      <c r="Z99" s="71" t="str">
        <f>IF((I99+K99+L99+M99)=0,"",1-(M99/(I99+K99+L99+M99)))</f>
        <v/>
      </c>
      <c r="AA99" s="67" t="str">
        <f>IF(AND((($I99+$K99+$L99)=0),(I99=0)),"",I99/($I99+$L99+$K99))</f>
        <v/>
      </c>
      <c r="AB99" s="72" t="str">
        <f>IF(AND((($I99+$K99+$L99)=0),($I99=0)),"",$J99/($I99))</f>
        <v/>
      </c>
      <c r="AC99" s="67" t="str">
        <f>IF(AND((($I99+$K99+$L99)=0),(K99=0)),"",K99/($K99+$L99+$I99))</f>
        <v/>
      </c>
      <c r="AD99" s="67" t="str">
        <f>IF(($I99+$K99+$L99)=0,"",($I99+$K99)/($I99+$K99+$L99))</f>
        <v/>
      </c>
      <c r="AE99" s="70">
        <f>IF((N99+O99+P99+Q99)=0,"",1-(Q99/(N99+O99+P99+Q99)))</f>
        <v>0.67999999999999994</v>
      </c>
      <c r="AF99" s="67">
        <f>IF((N99+O99+P99)=0,"",(N99+O99)/(N99+O99+P99))</f>
        <v>0.88235294117647056</v>
      </c>
      <c r="AG99" s="70">
        <f>IF((R99+S99+T99+U99)=0,"",1-(U99/(R99+S99+T99+U99)))</f>
        <v>0.95833333333333337</v>
      </c>
      <c r="AH99" s="115">
        <f>IF((R99+S99+T99)=0,"",(S99+R99)/(R99+S99+T99))</f>
        <v>0.95652173913043481</v>
      </c>
    </row>
    <row r="100" spans="1:34" ht="13.9" customHeight="1" x14ac:dyDescent="0.25">
      <c r="A100" s="292" t="s">
        <v>48</v>
      </c>
      <c r="B100" s="60" t="s">
        <v>86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263"/>
      <c r="V100" s="133"/>
      <c r="W100" s="114" t="str">
        <f>IF($C100=0,"",F100/$C100)</f>
        <v/>
      </c>
      <c r="X100" s="68"/>
      <c r="Y100" s="68"/>
      <c r="Z100" s="73"/>
      <c r="AA100" s="68"/>
      <c r="AB100" s="68"/>
      <c r="AC100" s="68"/>
      <c r="AD100" s="68"/>
      <c r="AE100" s="70" t="str">
        <f>IF((N100+O100+P100+Q100)=0,"",1-(Q100/(N100+O100+P100+Q100)))</f>
        <v/>
      </c>
      <c r="AF100" s="67" t="str">
        <f>IF((N100+O100+P100)=0,"",(N100+O100)/(N100+O100+P100))</f>
        <v/>
      </c>
      <c r="AG100" s="70" t="str">
        <f>IF((R100+S100+T100+U100)=0,"",1-(U100/(R100+S100+T100+U100)))</f>
        <v/>
      </c>
      <c r="AH100" s="115" t="str">
        <f>IF((R100+S100+T100)=0,"",(S100+R100)/(R100+S100+T100))</f>
        <v/>
      </c>
    </row>
    <row r="101" spans="1:34" ht="13.9" customHeight="1" x14ac:dyDescent="0.25">
      <c r="A101" s="292"/>
      <c r="B101" s="60" t="s">
        <v>29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263"/>
      <c r="V101" s="133"/>
      <c r="W101" s="114" t="str">
        <f>IF($C101=0,"",F101/$C101)</f>
        <v/>
      </c>
      <c r="X101" s="68"/>
      <c r="Y101" s="68"/>
      <c r="Z101" s="73"/>
      <c r="AA101" s="68"/>
      <c r="AB101" s="68"/>
      <c r="AC101" s="68"/>
      <c r="AD101" s="68"/>
      <c r="AE101" s="70" t="str">
        <f>IF((N101+O101+P101+Q101)=0,"",1-(Q101/(N101+O101+P101+Q101)))</f>
        <v/>
      </c>
      <c r="AF101" s="67" t="str">
        <f>IF((N101+O101+P101)=0,"",(N101+O101)/(N101+O101+P101))</f>
        <v/>
      </c>
      <c r="AG101" s="70" t="str">
        <f>IF((R101+S101+T101+U101)=0,"",1-(U101/(R101+S101+T101+U101)))</f>
        <v/>
      </c>
      <c r="AH101" s="115" t="str">
        <f>IF((R101+S101+T101)=0,"",(S101+R101)/(R101+S101+T101))</f>
        <v/>
      </c>
    </row>
    <row r="102" spans="1:34" ht="13.9" customHeight="1" x14ac:dyDescent="0.25">
      <c r="A102" s="292"/>
      <c r="B102" s="59" t="s">
        <v>30</v>
      </c>
      <c r="C102" s="65">
        <v>11</v>
      </c>
      <c r="D102" s="65">
        <v>1</v>
      </c>
      <c r="E102" s="65">
        <v>4</v>
      </c>
      <c r="F102" s="65"/>
      <c r="G102" s="65">
        <v>10</v>
      </c>
      <c r="H102" s="65">
        <v>10</v>
      </c>
      <c r="I102" s="65"/>
      <c r="J102" s="65"/>
      <c r="K102" s="65"/>
      <c r="L102" s="65"/>
      <c r="M102" s="65"/>
      <c r="N102" s="65">
        <v>1</v>
      </c>
      <c r="O102" s="65">
        <v>8</v>
      </c>
      <c r="P102" s="65">
        <v>1</v>
      </c>
      <c r="Q102" s="65">
        <v>1</v>
      </c>
      <c r="R102" s="65">
        <v>0</v>
      </c>
      <c r="S102" s="65">
        <v>10</v>
      </c>
      <c r="T102" s="65">
        <v>1</v>
      </c>
      <c r="U102" s="110">
        <v>0</v>
      </c>
      <c r="V102" s="133"/>
      <c r="W102" s="114">
        <f>IF($C102=0,"",F102/$C102)</f>
        <v>0</v>
      </c>
      <c r="X102" s="67">
        <f>IF($C102=0,"",G102/$C102)</f>
        <v>0.90909090909090906</v>
      </c>
      <c r="Y102" s="67">
        <f>IF($G102=0,"",H102/$G102)</f>
        <v>1</v>
      </c>
      <c r="Z102" s="71" t="str">
        <f>IF((I102+K102+L102+M102)=0,"",1-(M102/(I102+K102+L102+M102)))</f>
        <v/>
      </c>
      <c r="AA102" s="67" t="str">
        <f>IF(AND((($I102+$K102+$L102)=0),(I102=0)),"",I102/($I102+$L102+$K102))</f>
        <v/>
      </c>
      <c r="AB102" s="72" t="str">
        <f>IF(AND((($I102+$K102+$L102)=0),($I102=0)),"",$J102/($I102))</f>
        <v/>
      </c>
      <c r="AC102" s="67" t="str">
        <f>IF(AND((($I102+$K102+$L102)=0),(K102=0)),"",K102/($K102+$L102+$I102))</f>
        <v/>
      </c>
      <c r="AD102" s="67" t="str">
        <f>IF(($I102+$K102+$L102)=0,"",($I102+$K102)/($I102+$K102+$L102))</f>
        <v/>
      </c>
      <c r="AE102" s="70">
        <f>IF((N102+O102+P102+Q102)=0,"",1-(Q102/(N102+O102+P102+Q102)))</f>
        <v>0.90909090909090906</v>
      </c>
      <c r="AF102" s="67">
        <f>IF((N102+O102+P102)=0,"",(N102+O102)/(N102+O102+P102))</f>
        <v>0.9</v>
      </c>
      <c r="AG102" s="70">
        <f>IF((R102+S102+T102+U102)=0,"",1-(U102/(R102+S102+T102+U102)))</f>
        <v>1</v>
      </c>
      <c r="AH102" s="115">
        <f>IF((R102+S102+T102)=0,"",(S102+R102)/(R102+S102+T102))</f>
        <v>0.90909090909090906</v>
      </c>
    </row>
    <row r="103" spans="1:34" ht="13.9" customHeight="1" x14ac:dyDescent="0.25">
      <c r="A103" s="292" t="s">
        <v>49</v>
      </c>
      <c r="B103" s="59" t="s">
        <v>86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263"/>
      <c r="V103" s="133"/>
      <c r="W103" s="114" t="str">
        <f>IF($C103=0,"",F103/$C103)</f>
        <v/>
      </c>
      <c r="X103" s="68"/>
      <c r="Y103" s="68"/>
      <c r="Z103" s="73"/>
      <c r="AA103" s="68"/>
      <c r="AB103" s="68"/>
      <c r="AC103" s="68"/>
      <c r="AD103" s="68"/>
      <c r="AE103" s="70" t="str">
        <f>IF((N103+O103+P103+Q103)=0,"",1-(Q103/(N103+O103+P103+Q103)))</f>
        <v/>
      </c>
      <c r="AF103" s="67" t="str">
        <f>IF((N103+O103+P103)=0,"",(N103+O103)/(N103+O103+P103))</f>
        <v/>
      </c>
      <c r="AG103" s="70" t="str">
        <f>IF((R103+S103+T103+U103)=0,"",1-(U103/(R103+S103+T103+U103)))</f>
        <v/>
      </c>
      <c r="AH103" s="115" t="str">
        <f>IF((R103+S103+T103)=0,"",(S103+R103)/(R103+S103+T103))</f>
        <v/>
      </c>
    </row>
    <row r="104" spans="1:34" ht="13.9" customHeight="1" x14ac:dyDescent="0.25">
      <c r="A104" s="292"/>
      <c r="B104" s="59" t="s">
        <v>29</v>
      </c>
      <c r="C104" s="65">
        <v>6</v>
      </c>
      <c r="D104" s="65">
        <v>1</v>
      </c>
      <c r="E104" s="65">
        <v>2</v>
      </c>
      <c r="F104" s="65"/>
      <c r="G104" s="66"/>
      <c r="H104" s="66"/>
      <c r="I104" s="66"/>
      <c r="J104" s="66"/>
      <c r="K104" s="66"/>
      <c r="L104" s="66"/>
      <c r="M104" s="66"/>
      <c r="N104" s="65">
        <v>2</v>
      </c>
      <c r="O104" s="65">
        <v>3</v>
      </c>
      <c r="P104" s="65">
        <v>0</v>
      </c>
      <c r="Q104" s="65">
        <v>1</v>
      </c>
      <c r="R104" s="65">
        <v>2</v>
      </c>
      <c r="S104" s="65">
        <v>4</v>
      </c>
      <c r="T104" s="65">
        <v>0</v>
      </c>
      <c r="U104" s="110">
        <v>0</v>
      </c>
      <c r="V104" s="133"/>
      <c r="W104" s="114">
        <f>IF($C104=0,"",F104/$C104)</f>
        <v>0</v>
      </c>
      <c r="X104" s="68"/>
      <c r="Y104" s="68"/>
      <c r="Z104" s="73"/>
      <c r="AA104" s="68"/>
      <c r="AB104" s="68"/>
      <c r="AC104" s="68"/>
      <c r="AD104" s="68"/>
      <c r="AE104" s="70">
        <f>IF((N104+O104+P104+Q104)=0,"",1-(Q104/(N104+O104+P104+Q104)))</f>
        <v>0.83333333333333337</v>
      </c>
      <c r="AF104" s="67">
        <f>IF((N104+O104+P104)=0,"",(N104+O104)/(N104+O104+P104))</f>
        <v>1</v>
      </c>
      <c r="AG104" s="70">
        <f>IF((R104+S104+T104+U104)=0,"",1-(U104/(R104+S104+T104+U104)))</f>
        <v>1</v>
      </c>
      <c r="AH104" s="115">
        <f>IF((R104+S104+T104)=0,"",(S104+R104)/(R104+S104+T104))</f>
        <v>1</v>
      </c>
    </row>
    <row r="105" spans="1:34" ht="13.9" customHeight="1" thickBot="1" x14ac:dyDescent="0.3">
      <c r="A105" s="292"/>
      <c r="B105" s="59" t="s">
        <v>30</v>
      </c>
      <c r="C105" s="65">
        <v>16</v>
      </c>
      <c r="D105" s="65">
        <v>2</v>
      </c>
      <c r="E105" s="65">
        <v>4</v>
      </c>
      <c r="F105" s="65"/>
      <c r="G105" s="65">
        <v>15</v>
      </c>
      <c r="H105" s="65">
        <v>15</v>
      </c>
      <c r="I105" s="65"/>
      <c r="J105" s="65"/>
      <c r="K105" s="65"/>
      <c r="L105" s="65"/>
      <c r="M105" s="65"/>
      <c r="N105" s="65">
        <v>1</v>
      </c>
      <c r="O105" s="65">
        <v>14</v>
      </c>
      <c r="P105" s="65">
        <v>0</v>
      </c>
      <c r="Q105" s="65">
        <v>1</v>
      </c>
      <c r="R105" s="65">
        <v>0</v>
      </c>
      <c r="S105" s="65">
        <v>14</v>
      </c>
      <c r="T105" s="65">
        <v>2</v>
      </c>
      <c r="U105" s="110">
        <v>0</v>
      </c>
      <c r="V105" s="133"/>
      <c r="W105" s="114">
        <f>IF($C105=0,"",F105/$C105)</f>
        <v>0</v>
      </c>
      <c r="X105" s="67">
        <f>IF($C105=0,"",G105/$C105)</f>
        <v>0.9375</v>
      </c>
      <c r="Y105" s="67">
        <f>IF($G105=0,"",H105/$G105)</f>
        <v>1</v>
      </c>
      <c r="Z105" s="71" t="str">
        <f>IF((I105+K105+L105+M105)=0,"",1-(M105/(I105+K105+L105+M105)))</f>
        <v/>
      </c>
      <c r="AA105" s="67" t="str">
        <f>IF(AND((($I105+$K105+$L105)=0),(I105=0)),"",I105/($I105+$L105+$K105))</f>
        <v/>
      </c>
      <c r="AB105" s="72" t="str">
        <f>IF(AND((($I105+$K105+$L105)=0),($I105=0)),"",$J105/($I105))</f>
        <v/>
      </c>
      <c r="AC105" s="67" t="str">
        <f>IF(AND((($I105+$K105+$L105)=0),(K105=0)),"",K105/($K105+$L105+$I105))</f>
        <v/>
      </c>
      <c r="AD105" s="67" t="str">
        <f>IF(($I105+$K105+$L105)=0,"",($I105+$K105)/($I105+$K105+$L105))</f>
        <v/>
      </c>
      <c r="AE105" s="70">
        <f>IF((N105+O105+P105+Q105)=0,"",1-(Q105/(N105+O105+P105+Q105)))</f>
        <v>0.9375</v>
      </c>
      <c r="AF105" s="67">
        <f>IF((N105+O105+P105)=0,"",(N105+O105)/(N105+O105+P105))</f>
        <v>1</v>
      </c>
      <c r="AG105" s="70">
        <f>IF((R105+S105+T105+U105)=0,"",1-(U105/(R105+S105+T105+U105)))</f>
        <v>1</v>
      </c>
      <c r="AH105" s="115">
        <f>IF((R105+S105+T105)=0,"",(S105+R105)/(R105+S105+T105))</f>
        <v>0.875</v>
      </c>
    </row>
    <row r="106" spans="1:34" ht="13.9" customHeight="1" thickTop="1" x14ac:dyDescent="0.25">
      <c r="A106" s="289" t="s">
        <v>50</v>
      </c>
      <c r="B106" s="146" t="s">
        <v>86</v>
      </c>
      <c r="C106" s="86">
        <v>0</v>
      </c>
      <c r="D106" s="86"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v>0</v>
      </c>
      <c r="S106" s="86">
        <v>0</v>
      </c>
      <c r="T106" s="86">
        <v>0</v>
      </c>
      <c r="U106" s="86">
        <v>0</v>
      </c>
      <c r="V106" s="150"/>
      <c r="W106" s="47" t="str">
        <f>IF($C106=0,"",F106/$C106)</f>
        <v/>
      </c>
      <c r="X106" s="51"/>
      <c r="Y106" s="95"/>
      <c r="Z106" s="101"/>
      <c r="AA106" s="51"/>
      <c r="AB106" s="51"/>
      <c r="AC106" s="51"/>
      <c r="AD106" s="95"/>
      <c r="AE106" s="53" t="str">
        <f>IF((N106+O106+P106+Q106)=0,"",1-(Q106/(N106+O106+P106+Q106)))</f>
        <v/>
      </c>
      <c r="AF106" s="45" t="str">
        <f>IF((N106+O106+P106)=0,"",(N106+O106)/(N106+O106+P106))</f>
        <v/>
      </c>
      <c r="AG106" s="53" t="str">
        <f>IF((R106+S106+T106+U106)=0,"",1-(U106/(R106+S106+T106+U106)))</f>
        <v/>
      </c>
      <c r="AH106" s="49" t="str">
        <f>IF((R106+S106+T106)=0,"",(S106+R106)/(R106+S106+T106))</f>
        <v/>
      </c>
    </row>
    <row r="107" spans="1:34" ht="13.9" customHeight="1" x14ac:dyDescent="0.25">
      <c r="A107" s="295"/>
      <c r="B107" s="236" t="s">
        <v>29</v>
      </c>
      <c r="C107" s="231">
        <v>19</v>
      </c>
      <c r="D107" s="231">
        <v>1</v>
      </c>
      <c r="E107" s="231">
        <v>6</v>
      </c>
      <c r="F107" s="231">
        <v>0</v>
      </c>
      <c r="G107" s="231">
        <v>0</v>
      </c>
      <c r="H107" s="231">
        <v>0</v>
      </c>
      <c r="I107" s="231">
        <v>0</v>
      </c>
      <c r="J107" s="231">
        <v>0</v>
      </c>
      <c r="K107" s="231">
        <v>0</v>
      </c>
      <c r="L107" s="231">
        <v>0</v>
      </c>
      <c r="M107" s="231">
        <v>0</v>
      </c>
      <c r="N107" s="231">
        <v>3</v>
      </c>
      <c r="O107" s="231">
        <v>11</v>
      </c>
      <c r="P107" s="231">
        <v>1</v>
      </c>
      <c r="Q107" s="231">
        <v>4</v>
      </c>
      <c r="R107" s="231">
        <v>6</v>
      </c>
      <c r="S107" s="231">
        <v>10</v>
      </c>
      <c r="T107" s="231">
        <v>0</v>
      </c>
      <c r="U107" s="231">
        <v>1</v>
      </c>
      <c r="V107" s="237"/>
      <c r="W107" s="114">
        <f>IF($C107=0,"",F107/$C107)</f>
        <v>0</v>
      </c>
      <c r="X107" s="68"/>
      <c r="Y107" s="138"/>
      <c r="Z107" s="139"/>
      <c r="AA107" s="68"/>
      <c r="AB107" s="68"/>
      <c r="AC107" s="68"/>
      <c r="AD107" s="138"/>
      <c r="AE107" s="70">
        <f>IF((N107+O107+P107+Q107)=0,"",1-(Q107/(N107+O107+P107+Q107)))</f>
        <v>0.78947368421052633</v>
      </c>
      <c r="AF107" s="67">
        <f>IF((N107+O107+P107)=0,"",(N107+O107)/(N107+O107+P107))</f>
        <v>0.93333333333333335</v>
      </c>
      <c r="AG107" s="70">
        <f>IF((R107+S107+T107+U107)=0,"",1-(U107/(R107+S107+T107+U107)))</f>
        <v>0.94117647058823528</v>
      </c>
      <c r="AH107" s="115">
        <f>IF((R107+S107+T107)=0,"",(S107+R107)/(R107+S107+T107))</f>
        <v>1</v>
      </c>
    </row>
    <row r="108" spans="1:34" ht="13.9" customHeight="1" thickBot="1" x14ac:dyDescent="0.3">
      <c r="A108" s="290"/>
      <c r="B108" s="136" t="s">
        <v>30</v>
      </c>
      <c r="C108" s="148">
        <v>52</v>
      </c>
      <c r="D108" s="148">
        <v>6</v>
      </c>
      <c r="E108" s="148">
        <v>15</v>
      </c>
      <c r="F108" s="148">
        <v>0</v>
      </c>
      <c r="G108" s="148">
        <v>49</v>
      </c>
      <c r="H108" s="148">
        <v>49</v>
      </c>
      <c r="I108" s="148">
        <v>0</v>
      </c>
      <c r="J108" s="148">
        <v>0</v>
      </c>
      <c r="K108" s="148">
        <v>0</v>
      </c>
      <c r="L108" s="148">
        <v>0</v>
      </c>
      <c r="M108" s="148">
        <v>0</v>
      </c>
      <c r="N108" s="148">
        <v>2</v>
      </c>
      <c r="O108" s="148">
        <v>37</v>
      </c>
      <c r="P108" s="148">
        <v>3</v>
      </c>
      <c r="Q108" s="148">
        <v>10</v>
      </c>
      <c r="R108" s="148">
        <v>2</v>
      </c>
      <c r="S108" s="148">
        <v>44</v>
      </c>
      <c r="T108" s="148">
        <v>4</v>
      </c>
      <c r="U108" s="148">
        <v>1</v>
      </c>
      <c r="V108" s="237"/>
      <c r="W108" s="117">
        <f>IF($C108=0,"",F108/$C108)</f>
        <v>0</v>
      </c>
      <c r="X108" s="81">
        <f>IF($C108=0,"",G108/$C108)</f>
        <v>0.94230769230769229</v>
      </c>
      <c r="Y108" s="96">
        <f>IF($G108=0,"",H108/$G108)</f>
        <v>1</v>
      </c>
      <c r="Z108" s="97" t="str">
        <f>IF((I108+K108+L108+M108)=0,"",1-(M108/(I108+K108+L108+M108)))</f>
        <v/>
      </c>
      <c r="AA108" s="81" t="str">
        <f>IF(AND((($I108+$K108+$L108)=0),(I108=0)),"",I108/($I108+$L108+$K108))</f>
        <v/>
      </c>
      <c r="AB108" s="83" t="str">
        <f>IF(AND((($I108+$K108+$L108)=0),($I108=0)),"",$J108/($I108))</f>
        <v/>
      </c>
      <c r="AC108" s="81" t="str">
        <f>IF(AND((($I108+$K108+$L108)=0),(K108=0)),"",K108/($K108+$L108+$I108))</f>
        <v/>
      </c>
      <c r="AD108" s="96" t="str">
        <f>IF(($I108+$K108+$L108)=0,"",($I108+$K108)/($I108+$K108+$L108))</f>
        <v/>
      </c>
      <c r="AE108" s="227">
        <f>IF((N108+O108+P108+Q108)=0,"",1-(Q108/(N108+O108+P108+Q108)))</f>
        <v>0.80769230769230771</v>
      </c>
      <c r="AF108" s="81">
        <f>IF((N108+O108+P108)=0,"",(N108+O108)/(N108+O108+P108))</f>
        <v>0.9285714285714286</v>
      </c>
      <c r="AG108" s="227">
        <f>IF((R108+S108+T108+U108)=0,"",1-(U108/(R108+S108+T108+U108)))</f>
        <v>0.98039215686274506</v>
      </c>
      <c r="AH108" s="94">
        <f>IF((R108+S108+T108)=0,"",(S108+R108)/(R108+S108+T108))</f>
        <v>0.92</v>
      </c>
    </row>
    <row r="109" spans="1:34" s="1" customFormat="1" ht="10.9" customHeight="1" thickTop="1" thickBot="1" x14ac:dyDescent="0.3">
      <c r="A109" s="291"/>
      <c r="B109" s="147" t="s">
        <v>81</v>
      </c>
      <c r="C109" s="149">
        <v>71</v>
      </c>
      <c r="D109" s="149">
        <v>7</v>
      </c>
      <c r="E109" s="149">
        <v>21</v>
      </c>
      <c r="F109" s="149">
        <v>0</v>
      </c>
      <c r="G109" s="149">
        <v>49</v>
      </c>
      <c r="H109" s="149">
        <v>49</v>
      </c>
      <c r="I109" s="149">
        <v>0</v>
      </c>
      <c r="J109" s="149">
        <v>0</v>
      </c>
      <c r="K109" s="149">
        <v>0</v>
      </c>
      <c r="L109" s="149">
        <v>0</v>
      </c>
      <c r="M109" s="149">
        <v>0</v>
      </c>
      <c r="N109" s="149">
        <v>5</v>
      </c>
      <c r="O109" s="149">
        <v>48</v>
      </c>
      <c r="P109" s="149">
        <v>4</v>
      </c>
      <c r="Q109" s="149">
        <v>14</v>
      </c>
      <c r="R109" s="149">
        <v>8</v>
      </c>
      <c r="S109" s="149">
        <v>54</v>
      </c>
      <c r="T109" s="149">
        <v>4</v>
      </c>
      <c r="U109" s="149">
        <v>2</v>
      </c>
      <c r="V109" s="152"/>
      <c r="W109" s="58">
        <f>IF($C109=0,"",F109/$C109)</f>
        <v>0</v>
      </c>
      <c r="X109" s="34">
        <f>IF($C109=0,"",G109/$C108)</f>
        <v>0.94230769230769229</v>
      </c>
      <c r="Y109" s="15">
        <f>IF($G109=0,"",H109/$G109)</f>
        <v>1</v>
      </c>
      <c r="Z109" s="16" t="str">
        <f>IF((I109+K109+L109+M109)=0,"",1-(M109/(I109+K109+L109+M109)))</f>
        <v/>
      </c>
      <c r="AA109" s="7" t="str">
        <f>IF(AND((($I109+$K109+$L109)=0),(I109=0)),"",I109/($I109+$L109+$K109))</f>
        <v/>
      </c>
      <c r="AB109" s="34" t="str">
        <f>IF(AND((($I109+$K109+$L109)=0),($I109=0)),"",$J109/($I109))</f>
        <v/>
      </c>
      <c r="AC109" s="7" t="str">
        <f>IF(AND((($I109+$K109+$L109)=0),(K109=0)),"",K109/($K109+$L109+$I109))</f>
        <v/>
      </c>
      <c r="AD109" s="15" t="str">
        <f>IF(($I109+$K109+$L109)=0,"",($I109+$K109)/($I109+$K109+$L109))</f>
        <v/>
      </c>
      <c r="AE109" s="234">
        <f>IF((N109+O109+P109+Q109)=0,"",1-(Q109/(N109+O109+P109+Q109)))</f>
        <v>0.80281690140845074</v>
      </c>
      <c r="AF109" s="7">
        <f>IF((N109+O109+P109)=0,"",(N109+O109)/(N109+O109+P109))</f>
        <v>0.92982456140350878</v>
      </c>
      <c r="AG109" s="234">
        <f>IF((R109+S109+T109+U109)=0,"",1-(U109/(R109+S109+T109+U109)))</f>
        <v>0.97058823529411764</v>
      </c>
      <c r="AH109" s="197">
        <f>IF((R109+S109+T109)=0,"",(S109+R109)/(R109+S109+T109))</f>
        <v>0.93939393939393945</v>
      </c>
    </row>
    <row r="110" spans="1:34" ht="13.9" customHeight="1" thickTop="1" x14ac:dyDescent="0.25">
      <c r="A110" s="296" t="s">
        <v>51</v>
      </c>
      <c r="B110" s="144" t="s">
        <v>86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333"/>
      <c r="V110" s="153"/>
      <c r="W110" s="118" t="str">
        <f>IF($C110=0,"",F110/$C110)</f>
        <v/>
      </c>
      <c r="X110" s="92"/>
      <c r="Y110" s="92"/>
      <c r="Z110" s="119"/>
      <c r="AA110" s="92"/>
      <c r="AB110" s="92"/>
      <c r="AC110" s="92"/>
      <c r="AD110" s="92"/>
      <c r="AE110" s="225" t="str">
        <f>IF((N110+O110+P110+Q110)=0,"",1-(Q110/(N110+O110+P110+Q110)))</f>
        <v/>
      </c>
      <c r="AF110" s="91" t="str">
        <f>IF((N110+O110+P110)=0,"",(N110+O110)/(N110+O110+P110))</f>
        <v/>
      </c>
      <c r="AG110" s="225" t="str">
        <f>IF((R110+S110+T110+U110)=0,"",1-(U110/(R110+S110+T110+U110)))</f>
        <v/>
      </c>
      <c r="AH110" s="121" t="str">
        <f>IF((R110+S110+T110)=0,"",(S110+R110)/(R110+S110+T110))</f>
        <v/>
      </c>
    </row>
    <row r="111" spans="1:34" ht="13.9" customHeight="1" x14ac:dyDescent="0.25">
      <c r="A111" s="296"/>
      <c r="B111" s="144" t="s">
        <v>29</v>
      </c>
      <c r="C111" s="89">
        <v>3</v>
      </c>
      <c r="D111" s="89"/>
      <c r="E111" s="89">
        <v>2</v>
      </c>
      <c r="F111" s="89"/>
      <c r="G111" s="90"/>
      <c r="H111" s="90"/>
      <c r="I111" s="90"/>
      <c r="J111" s="90"/>
      <c r="K111" s="90"/>
      <c r="L111" s="90"/>
      <c r="M111" s="90"/>
      <c r="N111" s="89">
        <v>2</v>
      </c>
      <c r="O111" s="89">
        <v>1</v>
      </c>
      <c r="P111" s="89">
        <v>0</v>
      </c>
      <c r="Q111" s="89">
        <v>0</v>
      </c>
      <c r="R111" s="89">
        <v>0</v>
      </c>
      <c r="S111" s="89">
        <v>2</v>
      </c>
      <c r="T111" s="89">
        <v>0</v>
      </c>
      <c r="U111" s="145">
        <v>0</v>
      </c>
      <c r="V111" s="153"/>
      <c r="W111" s="114">
        <f>IF($C111=0,"",F111/$C111)</f>
        <v>0</v>
      </c>
      <c r="X111" s="68"/>
      <c r="Y111" s="68"/>
      <c r="Z111" s="73"/>
      <c r="AA111" s="68"/>
      <c r="AB111" s="68"/>
      <c r="AC111" s="68"/>
      <c r="AD111" s="68"/>
      <c r="AE111" s="70">
        <f>IF((N111+O111+P111+Q111)=0,"",1-(Q111/(N111+O111+P111+Q111)))</f>
        <v>1</v>
      </c>
      <c r="AF111" s="67">
        <f>IF((N111+O111+P111)=0,"",(N111+O111)/(N111+O111+P111))</f>
        <v>1</v>
      </c>
      <c r="AG111" s="70">
        <f>IF((R111+S111+T111+U111)=0,"",1-(U111/(R111+S111+T111+U111)))</f>
        <v>1</v>
      </c>
      <c r="AH111" s="115">
        <f>IF((R111+S111+T111)=0,"",(S111+R111)/(R111+S111+T111))</f>
        <v>1</v>
      </c>
    </row>
    <row r="112" spans="1:34" ht="13.9" customHeight="1" x14ac:dyDescent="0.25">
      <c r="A112" s="292"/>
      <c r="B112" s="59" t="s">
        <v>30</v>
      </c>
      <c r="C112" s="65">
        <v>6</v>
      </c>
      <c r="D112" s="65"/>
      <c r="E112" s="65"/>
      <c r="F112" s="65"/>
      <c r="G112" s="65">
        <v>5</v>
      </c>
      <c r="H112" s="65">
        <v>5</v>
      </c>
      <c r="I112" s="65"/>
      <c r="J112" s="105"/>
      <c r="K112" s="65"/>
      <c r="L112" s="65"/>
      <c r="M112" s="65"/>
      <c r="N112" s="65">
        <v>1</v>
      </c>
      <c r="O112" s="65">
        <v>4</v>
      </c>
      <c r="P112" s="65">
        <v>0</v>
      </c>
      <c r="Q112" s="65">
        <v>2</v>
      </c>
      <c r="R112" s="65">
        <v>0</v>
      </c>
      <c r="S112" s="65">
        <v>4</v>
      </c>
      <c r="T112" s="65">
        <v>1</v>
      </c>
      <c r="U112" s="110">
        <v>0</v>
      </c>
      <c r="V112" s="133"/>
      <c r="W112" s="114">
        <f>IF($C112=0,"",F112/$C112)</f>
        <v>0</v>
      </c>
      <c r="X112" s="72">
        <f>IF($C112=0,"",G112/$C112)</f>
        <v>0.83333333333333337</v>
      </c>
      <c r="Y112" s="67">
        <f>IF($G112=0,"",H112/$G112)</f>
        <v>1</v>
      </c>
      <c r="Z112" s="71" t="str">
        <f>IF((I112+K112+L112+M112)=0,"",1-(M112/(I112+K112+L112+M112)))</f>
        <v/>
      </c>
      <c r="AA112" s="67" t="str">
        <f>IF(AND((($I112+$K112+$L112)=0),(I112=0)),"",I112/($I112+$L112+$K112))</f>
        <v/>
      </c>
      <c r="AB112" s="72" t="str">
        <f>IF(AND((($I112+$K112+$L112)=0),($I112=0)),"",$J112/($I112))</f>
        <v/>
      </c>
      <c r="AC112" s="67" t="str">
        <f>IF(AND((($I112+$K112+$L112)=0),(K112=0)),"",K112/($K112+$L112+$I112))</f>
        <v/>
      </c>
      <c r="AD112" s="67" t="str">
        <f>IF(($I112+$K112+$L112)=0,"",($I112+$K112)/($I112+$K112+$L112))</f>
        <v/>
      </c>
      <c r="AE112" s="70">
        <f>IF((N112+O112+P112+Q112)=0,"",1-(Q112/(N112+O112+P112+Q112)))</f>
        <v>0.7142857142857143</v>
      </c>
      <c r="AF112" s="67">
        <f>IF((N112+O112+P112)=0,"",(N112+O112)/(N112+O112+P112))</f>
        <v>1</v>
      </c>
      <c r="AG112" s="70">
        <f>IF((R112+S112+T112+U112)=0,"",1-(U112/(R112+S112+T112+U112)))</f>
        <v>1</v>
      </c>
      <c r="AH112" s="115">
        <f>IF((R112+S112+T112)=0,"",(S112+R112)/(R112+S112+T112))</f>
        <v>0.8</v>
      </c>
    </row>
    <row r="113" spans="1:34" ht="13.9" customHeight="1" x14ac:dyDescent="0.25">
      <c r="A113" s="292" t="s">
        <v>52</v>
      </c>
      <c r="B113" s="59" t="s">
        <v>86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263"/>
      <c r="V113" s="133"/>
      <c r="W113" s="114" t="str">
        <f>IF($C113=0,"",F113/$C113)</f>
        <v/>
      </c>
      <c r="X113" s="68"/>
      <c r="Y113" s="68"/>
      <c r="Z113" s="73"/>
      <c r="AA113" s="68"/>
      <c r="AB113" s="68"/>
      <c r="AC113" s="68"/>
      <c r="AD113" s="68"/>
      <c r="AE113" s="70" t="str">
        <f>IF((N113+O113+P113+Q113)=0,"",1-(Q113/(N113+O113+P113+Q113)))</f>
        <v/>
      </c>
      <c r="AF113" s="67" t="str">
        <f>IF((N113+O113+P113)=0,"",(N113+O113)/(N113+O113+P113))</f>
        <v/>
      </c>
      <c r="AG113" s="70" t="str">
        <f>IF((R113+S113+T113+U113)=0,"",1-(U113/(R113+S113+T113+U113)))</f>
        <v/>
      </c>
      <c r="AH113" s="115" t="str">
        <f>IF((R113+S113+T113)=0,"",(S113+R113)/(R113+S113+T113))</f>
        <v/>
      </c>
    </row>
    <row r="114" spans="1:34" ht="13.9" customHeight="1" x14ac:dyDescent="0.25">
      <c r="A114" s="292"/>
      <c r="B114" s="59" t="s">
        <v>29</v>
      </c>
      <c r="C114" s="65">
        <v>5</v>
      </c>
      <c r="D114" s="65">
        <v>1</v>
      </c>
      <c r="E114" s="65">
        <v>1</v>
      </c>
      <c r="F114" s="65"/>
      <c r="G114" s="66"/>
      <c r="H114" s="66"/>
      <c r="I114" s="66"/>
      <c r="J114" s="66"/>
      <c r="K114" s="66"/>
      <c r="L114" s="66"/>
      <c r="M114" s="66"/>
      <c r="N114" s="65">
        <v>1</v>
      </c>
      <c r="O114" s="65">
        <v>4</v>
      </c>
      <c r="P114" s="65">
        <v>0</v>
      </c>
      <c r="Q114" s="65">
        <v>0</v>
      </c>
      <c r="R114" s="65">
        <v>2</v>
      </c>
      <c r="S114" s="65">
        <v>2</v>
      </c>
      <c r="T114" s="65">
        <v>0</v>
      </c>
      <c r="U114" s="110">
        <v>1</v>
      </c>
      <c r="V114" s="133"/>
      <c r="W114" s="114">
        <f>IF($C114=0,"",F114/$C114)</f>
        <v>0</v>
      </c>
      <c r="X114" s="68"/>
      <c r="Y114" s="68"/>
      <c r="Z114" s="73"/>
      <c r="AA114" s="68"/>
      <c r="AB114" s="68"/>
      <c r="AC114" s="68"/>
      <c r="AD114" s="68"/>
      <c r="AE114" s="70">
        <f>IF((N114+O114+P114+Q114)=0,"",1-(Q114/(N114+O114+P114+Q114)))</f>
        <v>1</v>
      </c>
      <c r="AF114" s="67">
        <f>IF((N114+O114+P114)=0,"",(N114+O114)/(N114+O114+P114))</f>
        <v>1</v>
      </c>
      <c r="AG114" s="70">
        <f>IF((R114+S114+T114+U114)=0,"",1-(U114/(R114+S114+T114+U114)))</f>
        <v>0.8</v>
      </c>
      <c r="AH114" s="115">
        <f>IF((R114+S114+T114)=0,"",(S114+R114)/(R114+S114+T114))</f>
        <v>1</v>
      </c>
    </row>
    <row r="115" spans="1:34" ht="13.9" customHeight="1" thickBot="1" x14ac:dyDescent="0.3">
      <c r="A115" s="292"/>
      <c r="B115" s="59" t="s">
        <v>30</v>
      </c>
      <c r="C115" s="65">
        <v>6</v>
      </c>
      <c r="D115" s="65">
        <v>5</v>
      </c>
      <c r="E115" s="65"/>
      <c r="F115" s="65"/>
      <c r="G115" s="65">
        <v>6</v>
      </c>
      <c r="H115" s="65">
        <v>3</v>
      </c>
      <c r="I115" s="65"/>
      <c r="J115" s="105"/>
      <c r="K115" s="65"/>
      <c r="L115" s="65"/>
      <c r="M115" s="65"/>
      <c r="N115" s="65">
        <v>0</v>
      </c>
      <c r="O115" s="65">
        <v>5</v>
      </c>
      <c r="P115" s="65">
        <v>1</v>
      </c>
      <c r="Q115" s="65">
        <v>0</v>
      </c>
      <c r="R115" s="65">
        <v>0</v>
      </c>
      <c r="S115" s="65">
        <v>4</v>
      </c>
      <c r="T115" s="65">
        <v>2</v>
      </c>
      <c r="U115" s="110">
        <v>0</v>
      </c>
      <c r="V115" s="133"/>
      <c r="W115" s="114">
        <f>IF($C115=0,"",F115/$C115)</f>
        <v>0</v>
      </c>
      <c r="X115" s="72">
        <f>IF($C115=0,"",G115/$C115)</f>
        <v>1</v>
      </c>
      <c r="Y115" s="67">
        <f>IF($G115=0,"",H115/$G115)</f>
        <v>0.5</v>
      </c>
      <c r="Z115" s="71" t="str">
        <f>IF((I115+K115+L115+M115)=0,"",1-(M115/(I115+K115+L115+M115)))</f>
        <v/>
      </c>
      <c r="AA115" s="67" t="str">
        <f>IF(AND((($I115+$K115+$L115)=0),(I115=0)),"",I115/($I115+$L115+$K115))</f>
        <v/>
      </c>
      <c r="AB115" s="72" t="str">
        <f>IF(AND((($I115+$K115+$L115)=0),($I115=0)),"",$J115/($I115))</f>
        <v/>
      </c>
      <c r="AC115" s="67" t="str">
        <f>IF(AND((($I115+$K115+$L115)=0),(K115=0)),"",K115/($K115+$L115+$I115))</f>
        <v/>
      </c>
      <c r="AD115" s="67" t="str">
        <f>IF(($I115+$K115+$L115)=0,"",($I115+$K115)/($I115+$K115+$L115))</f>
        <v/>
      </c>
      <c r="AE115" s="70">
        <f>IF((N115+O115+P115+Q115)=0,"",1-(Q115/(N115+O115+P115+Q115)))</f>
        <v>1</v>
      </c>
      <c r="AF115" s="67">
        <f>IF((N115+O115+P115)=0,"",(N115+O115)/(N115+O115+P115))</f>
        <v>0.83333333333333337</v>
      </c>
      <c r="AG115" s="70">
        <f>IF((R115+S115+T115+U115)=0,"",1-(U115/(R115+S115+T115+U115)))</f>
        <v>1</v>
      </c>
      <c r="AH115" s="115">
        <f>IF((R115+S115+T115)=0,"",(S115+R115)/(R115+S115+T115))</f>
        <v>0.66666666666666663</v>
      </c>
    </row>
    <row r="116" spans="1:34" ht="13.9" customHeight="1" thickTop="1" x14ac:dyDescent="0.25">
      <c r="A116" s="305" t="s">
        <v>53</v>
      </c>
      <c r="B116" s="146" t="s">
        <v>86</v>
      </c>
      <c r="C116" s="86">
        <v>0</v>
      </c>
      <c r="D116" s="86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  <c r="T116" s="86">
        <v>0</v>
      </c>
      <c r="U116" s="86">
        <v>0</v>
      </c>
      <c r="V116" s="150"/>
      <c r="W116" s="47" t="str">
        <f>IF($C116=0,"",F116/$C116)</f>
        <v/>
      </c>
      <c r="X116" s="51"/>
      <c r="Y116" s="95"/>
      <c r="Z116" s="101"/>
      <c r="AA116" s="51"/>
      <c r="AB116" s="51"/>
      <c r="AC116" s="51"/>
      <c r="AD116" s="95"/>
      <c r="AE116" s="53" t="str">
        <f>IF((N116+O116+P116+Q116)=0,"",1-(Q116/(N116+O116+P116+Q116)))</f>
        <v/>
      </c>
      <c r="AF116" s="45" t="str">
        <f>IF((N116+O116+P116)=0,"",(N116+O116)/(N116+O116+P116))</f>
        <v/>
      </c>
      <c r="AG116" s="53" t="str">
        <f>IF((R116+S116+T116+U116)=0,"",1-(U116/(R116+S116+T116+U116)))</f>
        <v/>
      </c>
      <c r="AH116" s="49" t="str">
        <f>IF((R116+S116+T116)=0,"",(S116+R116)/(R116+S116+T116))</f>
        <v/>
      </c>
    </row>
    <row r="117" spans="1:34" ht="13.9" customHeight="1" x14ac:dyDescent="0.25">
      <c r="A117" s="306"/>
      <c r="B117" s="236" t="s">
        <v>29</v>
      </c>
      <c r="C117" s="231">
        <v>8</v>
      </c>
      <c r="D117" s="231">
        <v>1</v>
      </c>
      <c r="E117" s="231">
        <v>3</v>
      </c>
      <c r="F117" s="231">
        <v>0</v>
      </c>
      <c r="G117" s="231">
        <v>0</v>
      </c>
      <c r="H117" s="231">
        <v>0</v>
      </c>
      <c r="I117" s="231">
        <v>0</v>
      </c>
      <c r="J117" s="231">
        <v>0</v>
      </c>
      <c r="K117" s="231">
        <v>0</v>
      </c>
      <c r="L117" s="231">
        <v>0</v>
      </c>
      <c r="M117" s="231">
        <v>0</v>
      </c>
      <c r="N117" s="231">
        <v>3</v>
      </c>
      <c r="O117" s="231">
        <v>5</v>
      </c>
      <c r="P117" s="231">
        <v>0</v>
      </c>
      <c r="Q117" s="231">
        <v>0</v>
      </c>
      <c r="R117" s="231">
        <v>2</v>
      </c>
      <c r="S117" s="231">
        <v>4</v>
      </c>
      <c r="T117" s="231">
        <v>0</v>
      </c>
      <c r="U117" s="231">
        <v>1</v>
      </c>
      <c r="V117" s="237"/>
      <c r="W117" s="114">
        <f>IF($C117=0,"",F117/$C117)</f>
        <v>0</v>
      </c>
      <c r="X117" s="68"/>
      <c r="Y117" s="138"/>
      <c r="Z117" s="139"/>
      <c r="AA117" s="68"/>
      <c r="AB117" s="68"/>
      <c r="AC117" s="68"/>
      <c r="AD117" s="138"/>
      <c r="AE117" s="70">
        <f>IF((N117+O117+P117+Q117)=0,"",1-(Q117/(N117+O117+P117+Q117)))</f>
        <v>1</v>
      </c>
      <c r="AF117" s="67">
        <f>IF((N117+O117+P117)=0,"",(N117+O117)/(N117+O117+P117))</f>
        <v>1</v>
      </c>
      <c r="AG117" s="70">
        <f>IF((R117+S117+T117+U117)=0,"",1-(U117/(R117+S117+T117+U117)))</f>
        <v>0.85714285714285721</v>
      </c>
      <c r="AH117" s="115">
        <f>IF((R117+S117+T117)=0,"",(S117+R117)/(R117+S117+T117))</f>
        <v>1</v>
      </c>
    </row>
    <row r="118" spans="1:34" ht="13.9" customHeight="1" thickBot="1" x14ac:dyDescent="0.3">
      <c r="A118" s="306"/>
      <c r="B118" s="136" t="s">
        <v>30</v>
      </c>
      <c r="C118" s="148">
        <v>12</v>
      </c>
      <c r="D118" s="148">
        <v>5</v>
      </c>
      <c r="E118" s="148">
        <v>0</v>
      </c>
      <c r="F118" s="148">
        <v>0</v>
      </c>
      <c r="G118" s="148">
        <v>11</v>
      </c>
      <c r="H118" s="148">
        <v>8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1</v>
      </c>
      <c r="O118" s="148">
        <v>9</v>
      </c>
      <c r="P118" s="148">
        <v>1</v>
      </c>
      <c r="Q118" s="148">
        <v>2</v>
      </c>
      <c r="R118" s="148">
        <v>0</v>
      </c>
      <c r="S118" s="148">
        <v>8</v>
      </c>
      <c r="T118" s="148">
        <v>3</v>
      </c>
      <c r="U118" s="148">
        <v>0</v>
      </c>
      <c r="V118" s="151"/>
      <c r="W118" s="117">
        <f>IF($C118=0,"",F118/$C118)</f>
        <v>0</v>
      </c>
      <c r="X118" s="83">
        <f>IF($C118=0,"",G118/$C118)</f>
        <v>0.91666666666666663</v>
      </c>
      <c r="Y118" s="96">
        <f>IF($G118=0,"",H118/$G118)</f>
        <v>0.72727272727272729</v>
      </c>
      <c r="Z118" s="97" t="str">
        <f>IF((I118+K118+L118+M118)=0,"",1-(M118/(I118+K118+L118+M118)))</f>
        <v/>
      </c>
      <c r="AA118" s="81" t="str">
        <f>IF(AND((($I118+$K118+$L118)=0),(I118=0)),"",I118/($I118+$L118+$K118))</f>
        <v/>
      </c>
      <c r="AB118" s="83" t="str">
        <f>IF(AND((($I118+$K118+$L118)=0),($I118=0)),"",$J118/($I118))</f>
        <v/>
      </c>
      <c r="AC118" s="81" t="str">
        <f>IF(AND((($I118+$K118+$L118)=0),(K118=0)),"",K118/($K118+$L118+$I118))</f>
        <v/>
      </c>
      <c r="AD118" s="96" t="str">
        <f>IF(($I118+$K118+$L118)=0,"",($I118+$K118)/($I118+$K118+$L118))</f>
        <v/>
      </c>
      <c r="AE118" s="227">
        <f>IF((N118+O118+P118+Q118)=0,"",1-(Q118/(N118+O118+P118+Q118)))</f>
        <v>0.84615384615384615</v>
      </c>
      <c r="AF118" s="81">
        <f>IF((N118+O118+P118)=0,"",(N118+O118)/(N118+O118+P118))</f>
        <v>0.90909090909090906</v>
      </c>
      <c r="AG118" s="227">
        <f>IF((R118+S118+T118+U118)=0,"",1-(U118/(R118+S118+T118+U118)))</f>
        <v>1</v>
      </c>
      <c r="AH118" s="94">
        <f>IF((R118+S118+T118)=0,"",(S118+R118)/(R118+S118+T118))</f>
        <v>0.72727272727272729</v>
      </c>
    </row>
    <row r="119" spans="1:34" s="1" customFormat="1" ht="10.9" customHeight="1" thickTop="1" thickBot="1" x14ac:dyDescent="0.3">
      <c r="A119" s="307"/>
      <c r="B119" s="147" t="s">
        <v>81</v>
      </c>
      <c r="C119" s="149">
        <v>20</v>
      </c>
      <c r="D119" s="149">
        <v>6</v>
      </c>
      <c r="E119" s="149">
        <v>3</v>
      </c>
      <c r="F119" s="149">
        <v>0</v>
      </c>
      <c r="G119" s="149">
        <v>11</v>
      </c>
      <c r="H119" s="149">
        <v>8</v>
      </c>
      <c r="I119" s="149">
        <v>0</v>
      </c>
      <c r="J119" s="149">
        <v>0</v>
      </c>
      <c r="K119" s="149">
        <v>0</v>
      </c>
      <c r="L119" s="149">
        <v>0</v>
      </c>
      <c r="M119" s="149">
        <v>0</v>
      </c>
      <c r="N119" s="149">
        <v>4</v>
      </c>
      <c r="O119" s="149">
        <v>14</v>
      </c>
      <c r="P119" s="149">
        <v>1</v>
      </c>
      <c r="Q119" s="149">
        <v>2</v>
      </c>
      <c r="R119" s="149">
        <v>2</v>
      </c>
      <c r="S119" s="149">
        <v>12</v>
      </c>
      <c r="T119" s="149">
        <v>3</v>
      </c>
      <c r="U119" s="149">
        <v>1</v>
      </c>
      <c r="V119" s="152"/>
      <c r="W119" s="58">
        <f>IF($C119=0,"",F119/$C119)</f>
        <v>0</v>
      </c>
      <c r="X119" s="7">
        <f>IF($C119=0,"",G119/$C118)</f>
        <v>0.91666666666666663</v>
      </c>
      <c r="Y119" s="15">
        <f>IF($G119=0,"",H119/$G119)</f>
        <v>0.72727272727272729</v>
      </c>
      <c r="Z119" s="16" t="str">
        <f>IF((I119+K119+L119+M119)=0,"",1-(M119/(I119+K119+L119+M119)))</f>
        <v/>
      </c>
      <c r="AA119" s="7" t="str">
        <f>IF(AND((($I119+$K119+$L119)=0),(I119=0)),"",I119/($I119+$L119+$K119))</f>
        <v/>
      </c>
      <c r="AB119" s="34" t="str">
        <f>IF(AND((($I119+$K119+$L119)=0),($I119=0)),"",$J119/($I119))</f>
        <v/>
      </c>
      <c r="AC119" s="7" t="str">
        <f>IF(AND((($I119+$K119+$L119)=0),(K119=0)),"",K119/($K119+$L119+$I119))</f>
        <v/>
      </c>
      <c r="AD119" s="15" t="str">
        <f>IF(($I119+$K119+$L119)=0,"",($I119+$K119)/($I119+$K119+$L119))</f>
        <v/>
      </c>
      <c r="AE119" s="234">
        <f>IF((N119+O119+P119+Q119)=0,"",1-(Q119/(N119+O119+P119+Q119)))</f>
        <v>0.90476190476190477</v>
      </c>
      <c r="AF119" s="7">
        <f>IF((N119+O119+P119)=0,"",(N119+O119)/(N119+O119+P119))</f>
        <v>0.94736842105263153</v>
      </c>
      <c r="AG119" s="234">
        <f>IF((R119+S119+T119+U119)=0,"",1-(U119/(R119+S119+T119+U119)))</f>
        <v>0.94444444444444442</v>
      </c>
      <c r="AH119" s="197">
        <f>IF((R119+S119+T119)=0,"",(S119+R119)/(R119+S119+T119))</f>
        <v>0.82352941176470584</v>
      </c>
    </row>
    <row r="120" spans="1:34" ht="13.9" customHeight="1" thickTop="1" x14ac:dyDescent="0.25">
      <c r="A120" s="308" t="s">
        <v>54</v>
      </c>
      <c r="B120" s="39" t="s">
        <v>86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329"/>
      <c r="V120" s="1"/>
      <c r="W120" s="47" t="str">
        <f>IF($C120=0,"",F120/$C120)</f>
        <v/>
      </c>
      <c r="X120" s="51"/>
      <c r="Y120" s="51"/>
      <c r="Z120" s="88"/>
      <c r="AA120" s="51"/>
      <c r="AB120" s="51"/>
      <c r="AC120" s="51"/>
      <c r="AD120" s="51"/>
      <c r="AE120" s="48" t="str">
        <f>IF((N120+O120+P120+Q120)=0,"",1-(Q120/(N120+O120+P120+Q120)))</f>
        <v/>
      </c>
      <c r="AF120" s="45" t="str">
        <f>IF((N120+O120+P120)=0,"",(N120+O120)/(N120+O120+P120))</f>
        <v/>
      </c>
      <c r="AG120" s="48" t="str">
        <f>IF((R120+S120+T120+U120)=0,"",1-(U120/(R120+S120+T120+U120)))</f>
        <v/>
      </c>
      <c r="AH120" s="49" t="str">
        <f>IF((R120+S120+T120)=0,"",(S120+R120)/(R120+S120+T120))</f>
        <v/>
      </c>
    </row>
    <row r="121" spans="1:34" ht="13.9" customHeight="1" x14ac:dyDescent="0.25">
      <c r="A121" s="304"/>
      <c r="B121" s="238" t="s">
        <v>29</v>
      </c>
      <c r="C121" s="202">
        <v>22</v>
      </c>
      <c r="D121" s="202"/>
      <c r="E121" s="202">
        <v>11</v>
      </c>
      <c r="F121" s="202"/>
      <c r="G121" s="203"/>
      <c r="H121" s="203"/>
      <c r="I121" s="203"/>
      <c r="J121" s="203"/>
      <c r="K121" s="203"/>
      <c r="L121" s="203"/>
      <c r="M121" s="203"/>
      <c r="N121" s="202">
        <v>4</v>
      </c>
      <c r="O121" s="202">
        <v>13</v>
      </c>
      <c r="P121" s="202">
        <v>3</v>
      </c>
      <c r="Q121" s="202">
        <v>2</v>
      </c>
      <c r="R121" s="202">
        <v>7</v>
      </c>
      <c r="S121" s="202">
        <v>11</v>
      </c>
      <c r="T121" s="202">
        <v>2</v>
      </c>
      <c r="U121" s="229">
        <v>0</v>
      </c>
      <c r="V121" s="1"/>
      <c r="W121" s="114">
        <f>IF($C121=0,"",F121/$C121)</f>
        <v>0</v>
      </c>
      <c r="X121" s="68"/>
      <c r="Y121" s="68"/>
      <c r="Z121" s="73"/>
      <c r="AA121" s="68"/>
      <c r="AB121" s="68"/>
      <c r="AC121" s="68"/>
      <c r="AD121" s="68"/>
      <c r="AE121" s="71">
        <f>IF((N121+O121+P121+Q121)=0,"",1-(Q121/(N121+O121+P121+Q121)))</f>
        <v>0.90909090909090906</v>
      </c>
      <c r="AF121" s="67">
        <f>IF((N121+O121+P121)=0,"",(N121+O121)/(N121+O121+P121))</f>
        <v>0.85</v>
      </c>
      <c r="AG121" s="71">
        <f>IF((R121+S121+T121+U121)=0,"",1-(U121/(R121+S121+T121+U121)))</f>
        <v>1</v>
      </c>
      <c r="AH121" s="115">
        <f>IF((R121+S121+T121)=0,"",(S121+R121)/(R121+S121+T121))</f>
        <v>0.9</v>
      </c>
    </row>
    <row r="122" spans="1:34" ht="13.9" customHeight="1" x14ac:dyDescent="0.25">
      <c r="A122" s="309"/>
      <c r="B122" s="43" t="s">
        <v>30</v>
      </c>
      <c r="C122" s="25">
        <v>24</v>
      </c>
      <c r="D122" s="25"/>
      <c r="E122" s="25">
        <v>8</v>
      </c>
      <c r="F122" s="25"/>
      <c r="G122" s="25">
        <v>23</v>
      </c>
      <c r="H122" s="25">
        <v>19</v>
      </c>
      <c r="I122" s="25"/>
      <c r="J122" s="25"/>
      <c r="K122" s="25"/>
      <c r="L122" s="25"/>
      <c r="M122" s="25"/>
      <c r="N122" s="25">
        <v>6</v>
      </c>
      <c r="O122" s="25">
        <v>10</v>
      </c>
      <c r="P122" s="25">
        <v>1</v>
      </c>
      <c r="Q122" s="25">
        <v>7</v>
      </c>
      <c r="R122" s="25">
        <v>5</v>
      </c>
      <c r="S122" s="25">
        <v>15</v>
      </c>
      <c r="T122" s="25">
        <v>2</v>
      </c>
      <c r="U122" s="26">
        <v>0</v>
      </c>
      <c r="V122" s="1"/>
      <c r="W122" s="114">
        <f>IF($C122=0,"",F122/$C122)</f>
        <v>0</v>
      </c>
      <c r="X122" s="67">
        <f>IF($C122=0,"",G122/$C122)</f>
        <v>0.95833333333333337</v>
      </c>
      <c r="Y122" s="67">
        <f>IF($G122=0,"",H122/$G122)</f>
        <v>0.82608695652173914</v>
      </c>
      <c r="Z122" s="71" t="str">
        <f>IF((I122+K122+L122+M122)=0,"",1-(M122/(I122+K122+L122+M122)))</f>
        <v/>
      </c>
      <c r="AA122" s="67" t="str">
        <f>IF(($I122+$K122+$L122)=0,"",I122/($I122+$L122+$K122))</f>
        <v/>
      </c>
      <c r="AB122" s="72" t="str">
        <f>IF(AND((($I122+$K122+$L122)=0),($I122=0)),"",$J122/($I122))</f>
        <v/>
      </c>
      <c r="AC122" s="67" t="str">
        <f>IF(($I122+$K122+$L122)=0,"",K122/($K122+$L122+$I122))</f>
        <v/>
      </c>
      <c r="AD122" s="67" t="str">
        <f>IF(($I122+$K122+$L122)=0,"",($I122+$K122)/($I122+$K122+$L122))</f>
        <v/>
      </c>
      <c r="AE122" s="71">
        <f>IF((N122+O122+P122+Q122)=0,"",1-(Q122/(N122+O122+P122+Q122)))</f>
        <v>0.70833333333333326</v>
      </c>
      <c r="AF122" s="67">
        <f>IF((N122+O122+P122)=0,"",(N122+O122)/(N122+O122+P122))</f>
        <v>0.94117647058823528</v>
      </c>
      <c r="AG122" s="71">
        <f>IF((R122+S122+T122+U122)=0,"",1-(U122/(R122+S122+T122+U122)))</f>
        <v>1</v>
      </c>
      <c r="AH122" s="115">
        <f>IF((R122+S122+T122)=0,"",(S122+R122)/(R122+S122+T122))</f>
        <v>0.90909090909090906</v>
      </c>
    </row>
    <row r="123" spans="1:34" ht="13.9" customHeight="1" x14ac:dyDescent="0.25">
      <c r="A123" s="309" t="s">
        <v>55</v>
      </c>
      <c r="B123" s="40" t="s">
        <v>86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65"/>
      <c r="V123" s="1"/>
      <c r="W123" s="114"/>
      <c r="X123" s="68"/>
      <c r="Y123" s="68"/>
      <c r="Z123" s="73"/>
      <c r="AA123" s="68"/>
      <c r="AB123" s="68"/>
      <c r="AC123" s="68"/>
      <c r="AD123" s="68"/>
      <c r="AE123" s="71" t="str">
        <f>IF((N123+O123+P123+Q123)=0,"",1-(Q123/(N123+O123+P123+Q123)))</f>
        <v/>
      </c>
      <c r="AF123" s="67" t="str">
        <f>IF((N123+O123+P123)=0,"",(N123+O123)/(N123+O123+P123))</f>
        <v/>
      </c>
      <c r="AG123" s="71" t="str">
        <f>IF((R123+S123+T123+U123)=0,"",1-(U123/(R123+S123+T123+U123)))</f>
        <v/>
      </c>
      <c r="AH123" s="115" t="str">
        <f>IF((R123+S123+T123)=0,"",(S123+R123)/(R123+S123+T123))</f>
        <v/>
      </c>
    </row>
    <row r="124" spans="1:34" ht="13.9" customHeight="1" x14ac:dyDescent="0.25">
      <c r="A124" s="309"/>
      <c r="B124" s="238" t="s">
        <v>29</v>
      </c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66"/>
      <c r="V124" s="1"/>
      <c r="W124" s="114"/>
      <c r="X124" s="68"/>
      <c r="Y124" s="68"/>
      <c r="Z124" s="73"/>
      <c r="AA124" s="68"/>
      <c r="AB124" s="68"/>
      <c r="AC124" s="68"/>
      <c r="AD124" s="68"/>
      <c r="AE124" s="71" t="str">
        <f>IF((N124+O124+P124+Q124)=0,"",1-(Q124/(N124+O124+P124+Q124)))</f>
        <v/>
      </c>
      <c r="AF124" s="67" t="str">
        <f>IF((N124+O124+P124)=0,"",(N124+O124)/(N124+O124+P124))</f>
        <v/>
      </c>
      <c r="AG124" s="71" t="str">
        <f>IF((R124+S124+T124+U124)=0,"",1-(U124/(R124+S124+T124+U124)))</f>
        <v/>
      </c>
      <c r="AH124" s="115" t="str">
        <f>IF((R124+S124+T124)=0,"",(S124+R124)/(R124+S124+T124))</f>
        <v/>
      </c>
    </row>
    <row r="125" spans="1:34" ht="13.9" customHeight="1" thickBot="1" x14ac:dyDescent="0.3">
      <c r="A125" s="309"/>
      <c r="B125" s="43" t="s">
        <v>30</v>
      </c>
      <c r="C125" s="25">
        <v>4</v>
      </c>
      <c r="D125" s="25"/>
      <c r="E125" s="25"/>
      <c r="F125" s="25"/>
      <c r="G125" s="25">
        <v>4</v>
      </c>
      <c r="H125" s="25">
        <v>4</v>
      </c>
      <c r="I125" s="25"/>
      <c r="J125" s="25"/>
      <c r="K125" s="25"/>
      <c r="L125" s="25"/>
      <c r="M125" s="25"/>
      <c r="N125" s="25">
        <v>0</v>
      </c>
      <c r="O125" s="25">
        <v>4</v>
      </c>
      <c r="P125" s="25">
        <v>0</v>
      </c>
      <c r="Q125" s="25">
        <v>0</v>
      </c>
      <c r="R125" s="25">
        <v>4</v>
      </c>
      <c r="S125" s="25">
        <v>0</v>
      </c>
      <c r="T125" s="25">
        <v>0</v>
      </c>
      <c r="U125" s="26">
        <v>0</v>
      </c>
      <c r="V125" s="1"/>
      <c r="W125" s="114"/>
      <c r="X125" s="67">
        <f>IF($C125=0,"",G125/$C125)</f>
        <v>1</v>
      </c>
      <c r="Y125" s="67">
        <f>IF($G125=0,"",H125/$G125)</f>
        <v>1</v>
      </c>
      <c r="Z125" s="71" t="str">
        <f>IF((I125+K125+L125+M125)=0,"",1-(M125/(I125+K125+L125+M125)))</f>
        <v/>
      </c>
      <c r="AA125" s="67" t="str">
        <f>IF(($I125+$K125+$L125)=0,"",I125/($I125+$L125+$K125))</f>
        <v/>
      </c>
      <c r="AB125" s="72" t="str">
        <f>IF(AND((($I125+$K125+$L125)=0),($I125=0)),"",$J125/($I125))</f>
        <v/>
      </c>
      <c r="AC125" s="67" t="str">
        <f>IF(($I125+$K125+$L125)=0,"",K125/($K125+$L125+$I125))</f>
        <v/>
      </c>
      <c r="AD125" s="67" t="str">
        <f>IF(($I125+$K125+$L125)=0,"",($I125+$K125)/($I125+$K125+$L125))</f>
        <v/>
      </c>
      <c r="AE125" s="71">
        <f>IF((N125+O125+P125+Q125)=0,"",1-(Q125/(N125+O125+P125+Q125)))</f>
        <v>1</v>
      </c>
      <c r="AF125" s="67">
        <f>IF((N125+O125+P125)=0,"",(N125+O125)/(N125+O125+P125))</f>
        <v>1</v>
      </c>
      <c r="AG125" s="71">
        <f>IF((R125+S125+T125+U125)=0,"",1-(U125/(R125+S125+T125+U125)))</f>
        <v>1</v>
      </c>
      <c r="AH125" s="115">
        <f>IF((R125+S125+T125)=0,"",(S125+R125)/(R125+S125+T125))</f>
        <v>1</v>
      </c>
    </row>
    <row r="126" spans="1:34" ht="13.9" customHeight="1" thickTop="1" x14ac:dyDescent="0.25">
      <c r="A126" s="301" t="s">
        <v>56</v>
      </c>
      <c r="B126" s="44" t="s">
        <v>86</v>
      </c>
      <c r="C126" s="21">
        <v>0</v>
      </c>
      <c r="D126" s="21">
        <v>0</v>
      </c>
      <c r="E126" s="21">
        <v>0</v>
      </c>
      <c r="F126" s="21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1"/>
      <c r="W126" s="47" t="str">
        <f>IF($C126=0,"",F126/$C126)</f>
        <v/>
      </c>
      <c r="X126" s="51"/>
      <c r="Y126" s="95"/>
      <c r="Z126" s="101"/>
      <c r="AA126" s="51"/>
      <c r="AB126" s="51"/>
      <c r="AC126" s="51"/>
      <c r="AD126" s="95"/>
      <c r="AE126" s="48" t="str">
        <f>IF((N126+O126+P126+Q126)=0,"",1-(Q126/(N126+O126+P126+Q126)))</f>
        <v/>
      </c>
      <c r="AF126" s="45" t="str">
        <f>IF((N126+O126+P126)=0,"",(N126+O126)/(N126+O126+P126))</f>
        <v/>
      </c>
      <c r="AG126" s="48" t="str">
        <f>IF((R126+S126+T126+U126)=0,"",1-(U126/(R126+S126+T126+U126)))</f>
        <v/>
      </c>
      <c r="AH126" s="49" t="str">
        <f>IF((R126+S126+T126)=0,"",(S126+R126)/(R126+S126+T126))</f>
        <v/>
      </c>
    </row>
    <row r="127" spans="1:34" ht="13.9" customHeight="1" x14ac:dyDescent="0.25">
      <c r="A127" s="302"/>
      <c r="B127" s="239" t="s">
        <v>29</v>
      </c>
      <c r="C127" s="231">
        <v>22</v>
      </c>
      <c r="D127" s="231">
        <v>0</v>
      </c>
      <c r="E127" s="231">
        <v>11</v>
      </c>
      <c r="F127" s="231">
        <v>0</v>
      </c>
      <c r="G127" s="232">
        <v>0</v>
      </c>
      <c r="H127" s="232">
        <v>0</v>
      </c>
      <c r="I127" s="232">
        <v>0</v>
      </c>
      <c r="J127" s="232">
        <v>0</v>
      </c>
      <c r="K127" s="232">
        <v>0</v>
      </c>
      <c r="L127" s="232">
        <v>0</v>
      </c>
      <c r="M127" s="232">
        <v>0</v>
      </c>
      <c r="N127" s="231">
        <v>4</v>
      </c>
      <c r="O127" s="231">
        <v>13</v>
      </c>
      <c r="P127" s="231">
        <v>3</v>
      </c>
      <c r="Q127" s="231">
        <v>2</v>
      </c>
      <c r="R127" s="231">
        <v>7</v>
      </c>
      <c r="S127" s="231">
        <v>11</v>
      </c>
      <c r="T127" s="231">
        <v>2</v>
      </c>
      <c r="U127" s="231">
        <v>0</v>
      </c>
      <c r="V127" s="1"/>
      <c r="W127" s="114">
        <f>IF($C127=0,"",F127/$C127)</f>
        <v>0</v>
      </c>
      <c r="X127" s="68"/>
      <c r="Y127" s="138"/>
      <c r="Z127" s="139"/>
      <c r="AA127" s="68"/>
      <c r="AB127" s="68"/>
      <c r="AC127" s="68"/>
      <c r="AD127" s="138"/>
      <c r="AE127" s="71">
        <f>IF((N127+O127+P127+Q127)=0,"",1-(Q127/(N127+O127+P127+Q127)))</f>
        <v>0.90909090909090906</v>
      </c>
      <c r="AF127" s="67">
        <f>IF((N127+O127+P127)=0,"",(N127+O127)/(N127+O127+P127))</f>
        <v>0.85</v>
      </c>
      <c r="AG127" s="71">
        <f>IF((R127+S127+T127+U127)=0,"",1-(U127/(R127+S127+T127+U127)))</f>
        <v>1</v>
      </c>
      <c r="AH127" s="115">
        <f>IF((R127+S127+T127)=0,"",(S127+R127)/(R127+S127+T127))</f>
        <v>0.9</v>
      </c>
    </row>
    <row r="128" spans="1:34" ht="13.9" customHeight="1" thickBot="1" x14ac:dyDescent="0.3">
      <c r="A128" s="302"/>
      <c r="B128" s="41" t="s">
        <v>30</v>
      </c>
      <c r="C128" s="3">
        <v>28</v>
      </c>
      <c r="D128" s="3">
        <v>0</v>
      </c>
      <c r="E128" s="3">
        <v>8</v>
      </c>
      <c r="F128" s="3">
        <v>0</v>
      </c>
      <c r="G128" s="3">
        <v>27</v>
      </c>
      <c r="H128" s="3">
        <v>23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6</v>
      </c>
      <c r="O128" s="3">
        <v>14</v>
      </c>
      <c r="P128" s="3">
        <v>1</v>
      </c>
      <c r="Q128" s="3">
        <v>7</v>
      </c>
      <c r="R128" s="3">
        <v>9</v>
      </c>
      <c r="S128" s="3">
        <v>15</v>
      </c>
      <c r="T128" s="3">
        <v>2</v>
      </c>
      <c r="U128" s="3">
        <v>0</v>
      </c>
      <c r="V128" s="1"/>
      <c r="W128" s="117">
        <f>IF($C128=0,"",F128/$C128)</f>
        <v>0</v>
      </c>
      <c r="X128" s="81">
        <f>IF($C128=0,"",G128/$C128)</f>
        <v>0.9642857142857143</v>
      </c>
      <c r="Y128" s="96">
        <f>IF($G128=0,"",H128/$G128)</f>
        <v>0.85185185185185186</v>
      </c>
      <c r="Z128" s="97" t="str">
        <f>IF((I128+K128+L128+M128)=0,"",1-(M128/(I128+K128+L128+M128)))</f>
        <v/>
      </c>
      <c r="AA128" s="81" t="str">
        <f>IF(($I128+$K128+$L128)=0,"",I128/($I128+$L128+$K128))</f>
        <v/>
      </c>
      <c r="AB128" s="83" t="str">
        <f>IF(AND((($I128+$K128+$L128)=0),($I128=0)),"",$J128/($I128))</f>
        <v/>
      </c>
      <c r="AC128" s="81" t="str">
        <f>IF(($I128+$K128+$L128)=0,"",K128/($K128+$L128+$I128))</f>
        <v/>
      </c>
      <c r="AD128" s="96" t="str">
        <f>IF(($I128+$K128+$L128)=0,"",($I128+$K128)/($I128+$K128+$L128))</f>
        <v/>
      </c>
      <c r="AE128" s="82">
        <f>IF((N128+O128+P128+Q128)=0,"",1-(Q128/(N128+O128+P128+Q128)))</f>
        <v>0.75</v>
      </c>
      <c r="AF128" s="81">
        <f>IF((N128+O128+P128)=0,"",(N128+O128)/(N128+O128+P128))</f>
        <v>0.95238095238095233</v>
      </c>
      <c r="AG128" s="82">
        <f>IF((R128+S128+T128+U128)=0,"",1-(U128/(R128+S128+T128+U128)))</f>
        <v>1</v>
      </c>
      <c r="AH128" s="94">
        <f>IF((R128+S128+T128)=0,"",(S128+R128)/(R128+S128+T128))</f>
        <v>0.92307692307692313</v>
      </c>
    </row>
    <row r="129" spans="1:34" s="1" customFormat="1" ht="10.9" customHeight="1" thickTop="1" thickBot="1" x14ac:dyDescent="0.3">
      <c r="A129" s="303"/>
      <c r="B129" s="42" t="s">
        <v>81</v>
      </c>
      <c r="C129" s="2">
        <v>50</v>
      </c>
      <c r="D129" s="2">
        <v>0</v>
      </c>
      <c r="E129" s="2">
        <v>19</v>
      </c>
      <c r="F129" s="2">
        <v>0</v>
      </c>
      <c r="G129" s="2">
        <v>27</v>
      </c>
      <c r="H129" s="2">
        <v>23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10</v>
      </c>
      <c r="O129" s="2">
        <v>27</v>
      </c>
      <c r="P129" s="2">
        <v>4</v>
      </c>
      <c r="Q129" s="2">
        <v>9</v>
      </c>
      <c r="R129" s="2">
        <v>16</v>
      </c>
      <c r="S129" s="2">
        <v>26</v>
      </c>
      <c r="T129" s="2">
        <v>4</v>
      </c>
      <c r="U129" s="2">
        <v>0</v>
      </c>
      <c r="V129" s="13"/>
      <c r="W129" s="58">
        <f>IF($C129=0,"",F129/$C129)</f>
        <v>0</v>
      </c>
      <c r="X129" s="34">
        <f>IF($C129=0,"",G129/$C128)</f>
        <v>0.9642857142857143</v>
      </c>
      <c r="Y129" s="15">
        <f>IF($G129=0,"",H129/$G129)</f>
        <v>0.85185185185185186</v>
      </c>
      <c r="Z129" s="16" t="str">
        <f>IF((I129+K129+L129+M129)=0,"",1-(M129/(I129+K129+L129+M129)))</f>
        <v/>
      </c>
      <c r="AA129" s="7" t="str">
        <f>IF(($I129+$K129+$L129)=0,"",I129/($I129+$L129+$K129))</f>
        <v/>
      </c>
      <c r="AB129" s="34" t="str">
        <f>IF(AND((($I129+$K129+$L129)=0),($I129=0)),"",$J129/($I129))</f>
        <v/>
      </c>
      <c r="AC129" s="7" t="str">
        <f>IF(($I129+$K129+$L129)=0,"",K129/($K129+$L129+$I129))</f>
        <v/>
      </c>
      <c r="AD129" s="15" t="str">
        <f>IF(($I129+$K129+$L129)=0,"",($I129+$K129)/($I129+$K129+$L129))</f>
        <v/>
      </c>
      <c r="AE129" s="196">
        <f>IF((N129+O129+P129+Q129)=0,"",1-(Q129/(N129+O129+P129+Q129)))</f>
        <v>0.82000000000000006</v>
      </c>
      <c r="AF129" s="7">
        <f>IF((N129+O129+P129)=0,"",(N129+O129)/(N129+O129+P129))</f>
        <v>0.90243902439024393</v>
      </c>
      <c r="AG129" s="196">
        <f>IF((R129+S129+T129+U129)=0,"",1-(U129/(R129+S129+T129+U129)))</f>
        <v>1</v>
      </c>
      <c r="AH129" s="197">
        <f>IF((R129+S129+T129)=0,"",(S129+R129)/(R129+S129+T129))</f>
        <v>0.91304347826086951</v>
      </c>
    </row>
    <row r="130" spans="1:34" ht="13.9" customHeight="1" thickTop="1" x14ac:dyDescent="0.25">
      <c r="A130" s="304" t="s">
        <v>57</v>
      </c>
      <c r="B130" s="20" t="s">
        <v>86</v>
      </c>
      <c r="C130" s="28">
        <v>3</v>
      </c>
      <c r="D130" s="28"/>
      <c r="E130" s="28"/>
      <c r="F130" s="28"/>
      <c r="G130" s="27"/>
      <c r="H130" s="27"/>
      <c r="I130" s="27"/>
      <c r="J130" s="27"/>
      <c r="K130" s="27"/>
      <c r="L130" s="27"/>
      <c r="M130" s="27"/>
      <c r="N130" s="28">
        <v>3</v>
      </c>
      <c r="O130" s="28">
        <v>0</v>
      </c>
      <c r="P130" s="28">
        <v>0</v>
      </c>
      <c r="Q130" s="28">
        <v>1</v>
      </c>
      <c r="R130" s="28">
        <v>3</v>
      </c>
      <c r="S130" s="28">
        <v>0</v>
      </c>
      <c r="T130" s="28">
        <v>0</v>
      </c>
      <c r="U130" s="29">
        <v>0</v>
      </c>
      <c r="V130" s="1"/>
      <c r="W130" s="114">
        <f>IF($C130=0,"",F130/$C130)</f>
        <v>0</v>
      </c>
      <c r="X130" s="68"/>
      <c r="Y130" s="68"/>
      <c r="Z130" s="69"/>
      <c r="AA130" s="68"/>
      <c r="AB130" s="68"/>
      <c r="AC130" s="68"/>
      <c r="AD130" s="260"/>
      <c r="AE130" s="262">
        <f>IF((N130+O130+P130+Q130)=0,"",1-(Q130/(N130+O130+P130+Q130)))</f>
        <v>0.75</v>
      </c>
      <c r="AF130" s="67">
        <f>IF((N130+O130+P130)=0,"",(N130+O130)/(N130+O130+P130))</f>
        <v>1</v>
      </c>
      <c r="AG130" s="71">
        <f>IF((R130+S130+T130+U130)=0,"",1-(U130/(R130+S130+T130+U130)))</f>
        <v>1</v>
      </c>
      <c r="AH130" s="115">
        <f>IF((R130+S130+T130)=0,"",(S130+R130)/(R130+S130+T130))</f>
        <v>1</v>
      </c>
    </row>
    <row r="131" spans="1:34" ht="13.9" customHeight="1" x14ac:dyDescent="0.25">
      <c r="A131" s="304"/>
      <c r="B131" s="228" t="s">
        <v>29</v>
      </c>
      <c r="C131" s="202">
        <v>18</v>
      </c>
      <c r="D131" s="202"/>
      <c r="E131" s="202">
        <v>7</v>
      </c>
      <c r="F131" s="202"/>
      <c r="G131" s="203"/>
      <c r="H131" s="203"/>
      <c r="I131" s="203"/>
      <c r="J131" s="203"/>
      <c r="K131" s="203"/>
      <c r="L131" s="203"/>
      <c r="M131" s="203"/>
      <c r="N131" s="202">
        <v>3</v>
      </c>
      <c r="O131" s="202">
        <v>9</v>
      </c>
      <c r="P131" s="202">
        <v>1</v>
      </c>
      <c r="Q131" s="202">
        <v>9</v>
      </c>
      <c r="R131" s="202">
        <v>7</v>
      </c>
      <c r="S131" s="202">
        <v>12</v>
      </c>
      <c r="T131" s="202">
        <v>0</v>
      </c>
      <c r="U131" s="229">
        <v>0</v>
      </c>
      <c r="V131" s="1"/>
      <c r="W131" s="114">
        <f>IF($C131=0,"",F131/$C131)</f>
        <v>0</v>
      </c>
      <c r="X131" s="68"/>
      <c r="Y131" s="68"/>
      <c r="Z131" s="69"/>
      <c r="AA131" s="68"/>
      <c r="AB131" s="68"/>
      <c r="AC131" s="68"/>
      <c r="AD131" s="260"/>
      <c r="AE131" s="262">
        <f>IF((N131+O131+P131+Q131)=0,"",1-(Q131/(N131+O131+P131+Q131)))</f>
        <v>0.59090909090909083</v>
      </c>
      <c r="AF131" s="67">
        <f>IF((N131+O131+P131)=0,"",(N131+O131)/(N131+O131+P131))</f>
        <v>0.92307692307692313</v>
      </c>
      <c r="AG131" s="71">
        <f>IF((R131+S131+T131+U131)=0,"",1-(U131/(R131+S131+T131+U131)))</f>
        <v>1</v>
      </c>
      <c r="AH131" s="115">
        <f>IF((R131+S131+T131)=0,"",(S131+R131)/(R131+S131+T131))</f>
        <v>1</v>
      </c>
    </row>
    <row r="132" spans="1:34" ht="13.9" customHeight="1" x14ac:dyDescent="0.25">
      <c r="A132" s="309"/>
      <c r="B132" s="38" t="s">
        <v>30</v>
      </c>
      <c r="C132" s="25">
        <v>8</v>
      </c>
      <c r="D132" s="25">
        <v>1</v>
      </c>
      <c r="E132" s="25">
        <v>4</v>
      </c>
      <c r="F132" s="25"/>
      <c r="G132" s="25">
        <v>7</v>
      </c>
      <c r="H132" s="25">
        <v>7</v>
      </c>
      <c r="I132" s="25"/>
      <c r="J132" s="25"/>
      <c r="K132" s="25"/>
      <c r="L132" s="25"/>
      <c r="M132" s="25"/>
      <c r="N132" s="25">
        <v>0</v>
      </c>
      <c r="O132" s="25">
        <v>7</v>
      </c>
      <c r="P132" s="25">
        <v>0</v>
      </c>
      <c r="Q132" s="25">
        <v>1</v>
      </c>
      <c r="R132" s="25">
        <v>4</v>
      </c>
      <c r="S132" s="25">
        <v>4</v>
      </c>
      <c r="T132" s="25">
        <v>0</v>
      </c>
      <c r="U132" s="26">
        <v>0</v>
      </c>
      <c r="V132" s="1"/>
      <c r="W132" s="114">
        <f>IF($C132=0,"",F132/$C132)</f>
        <v>0</v>
      </c>
      <c r="X132" s="67">
        <f>IF($C132=0,"",G132/$C132)</f>
        <v>0.875</v>
      </c>
      <c r="Y132" s="67">
        <f>IF($G132=0,"",H132/$G132)</f>
        <v>1</v>
      </c>
      <c r="Z132" s="71" t="str">
        <f>IF((I132+K132+L132+M132)=0,"",1-(M132/(I132+K132+L132+M132)))</f>
        <v/>
      </c>
      <c r="AA132" s="67" t="str">
        <f>IF(($I132+$K132+$L132)=0,"",I132/($I132+$L132+$K132))</f>
        <v/>
      </c>
      <c r="AB132" s="72" t="str">
        <f>IF(AND((($I132+$K132+$L132)=0),($I132=0)),"",$J132/($I132))</f>
        <v/>
      </c>
      <c r="AC132" s="67" t="str">
        <f>IF(($I132+$K132+$L132)=0,"",K132/($K132+$L132+$I132))</f>
        <v/>
      </c>
      <c r="AD132" s="261" t="str">
        <f>IF(($I132+$K132+$L132)=0,"",($I132+$K132)/($I132+$K132+$L132))</f>
        <v/>
      </c>
      <c r="AE132" s="262">
        <f>IF((N132+O132+P132+Q132)=0,"",1-(Q132/(N132+O132+P132+Q132)))</f>
        <v>0.875</v>
      </c>
      <c r="AF132" s="67">
        <f>IF((N132+O132+P132)=0,"",(N132+O132)/(N132+O132+P132))</f>
        <v>1</v>
      </c>
      <c r="AG132" s="71">
        <f>IF((R132+S132+T132+U132)=0,"",1-(U132/(R132+S132+T132+U132)))</f>
        <v>1</v>
      </c>
      <c r="AH132" s="115">
        <f>IF((R132+S132+T132)=0,"",(S132+R132)/(R132+S132+T132))</f>
        <v>1</v>
      </c>
    </row>
    <row r="133" spans="1:34" ht="13.9" customHeight="1" x14ac:dyDescent="0.25">
      <c r="A133" s="309" t="s">
        <v>58</v>
      </c>
      <c r="B133" s="36" t="s">
        <v>86</v>
      </c>
      <c r="C133" s="28">
        <v>3</v>
      </c>
      <c r="D133" s="28"/>
      <c r="E133" s="28"/>
      <c r="F133" s="28"/>
      <c r="G133" s="27"/>
      <c r="H133" s="27"/>
      <c r="I133" s="27"/>
      <c r="J133" s="27"/>
      <c r="K133" s="27"/>
      <c r="L133" s="27"/>
      <c r="M133" s="27"/>
      <c r="N133" s="28">
        <v>3</v>
      </c>
      <c r="O133" s="28">
        <v>0</v>
      </c>
      <c r="P133" s="28">
        <v>0</v>
      </c>
      <c r="Q133" s="28">
        <v>0</v>
      </c>
      <c r="R133" s="28">
        <v>0</v>
      </c>
      <c r="S133" s="28">
        <v>2</v>
      </c>
      <c r="T133" s="28">
        <v>0</v>
      </c>
      <c r="U133" s="29">
        <v>1</v>
      </c>
      <c r="V133" s="1"/>
      <c r="W133" s="114">
        <f>IF($C133=0,"",F133/$C133)</f>
        <v>0</v>
      </c>
      <c r="X133" s="68"/>
      <c r="Y133" s="68"/>
      <c r="Z133" s="73"/>
      <c r="AA133" s="68"/>
      <c r="AB133" s="68"/>
      <c r="AC133" s="68"/>
      <c r="AD133" s="260"/>
      <c r="AE133" s="262">
        <f>IF((N133+O133+P133+Q133)=0,"",1-(Q133/(N133+O133+P133+Q133)))</f>
        <v>1</v>
      </c>
      <c r="AF133" s="67">
        <f>IF((N133+O133+P133)=0,"",(N133+O133)/(N133+O133+P133))</f>
        <v>1</v>
      </c>
      <c r="AG133" s="71">
        <f>IF((R133+S133+T133+U133)=0,"",1-(U133/(R133+S133+T133+U133)))</f>
        <v>0.66666666666666674</v>
      </c>
      <c r="AH133" s="115">
        <f>IF((R133+S133+T133)=0,"",(S133+R133)/(R133+S133+T133))</f>
        <v>1</v>
      </c>
    </row>
    <row r="134" spans="1:34" ht="13.9" customHeight="1" x14ac:dyDescent="0.25">
      <c r="A134" s="309"/>
      <c r="B134" s="228" t="s">
        <v>29</v>
      </c>
      <c r="C134" s="202">
        <v>24</v>
      </c>
      <c r="D134" s="202"/>
      <c r="E134" s="202">
        <v>8</v>
      </c>
      <c r="F134" s="202"/>
      <c r="G134" s="203"/>
      <c r="H134" s="203"/>
      <c r="I134" s="203"/>
      <c r="J134" s="203"/>
      <c r="K134" s="203"/>
      <c r="L134" s="203"/>
      <c r="M134" s="203"/>
      <c r="N134" s="202">
        <v>6</v>
      </c>
      <c r="O134" s="202">
        <v>7</v>
      </c>
      <c r="P134" s="202">
        <v>2</v>
      </c>
      <c r="Q134" s="202">
        <v>11</v>
      </c>
      <c r="R134" s="202">
        <v>1</v>
      </c>
      <c r="S134" s="202">
        <v>21</v>
      </c>
      <c r="T134" s="202">
        <v>2</v>
      </c>
      <c r="U134" s="229">
        <v>1</v>
      </c>
      <c r="V134" s="1"/>
      <c r="W134" s="114">
        <f>IF($C134=0,"",F134/$C134)</f>
        <v>0</v>
      </c>
      <c r="X134" s="68"/>
      <c r="Y134" s="68"/>
      <c r="Z134" s="73"/>
      <c r="AA134" s="68"/>
      <c r="AB134" s="68"/>
      <c r="AC134" s="68"/>
      <c r="AD134" s="260"/>
      <c r="AE134" s="262">
        <f>IF((N134+O134+P134+Q134)=0,"",1-(Q134/(N134+O134+P134+Q134)))</f>
        <v>0.57692307692307687</v>
      </c>
      <c r="AF134" s="67">
        <f>IF((N134+O134+P134)=0,"",(N134+O134)/(N134+O134+P134))</f>
        <v>0.8666666666666667</v>
      </c>
      <c r="AG134" s="71">
        <f>IF((R134+S134+T134+U134)=0,"",1-(U134/(R134+S134+T134+U134)))</f>
        <v>0.96</v>
      </c>
      <c r="AH134" s="115">
        <f>IF((R134+S134+T134)=0,"",(S134+R134)/(R134+S134+T134))</f>
        <v>0.91666666666666663</v>
      </c>
    </row>
    <row r="135" spans="1:34" ht="13.9" customHeight="1" x14ac:dyDescent="0.25">
      <c r="A135" s="309"/>
      <c r="B135" s="35" t="s">
        <v>30</v>
      </c>
      <c r="C135" s="25">
        <v>19</v>
      </c>
      <c r="D135" s="25"/>
      <c r="E135" s="25">
        <v>7</v>
      </c>
      <c r="F135" s="25"/>
      <c r="G135" s="25">
        <v>15</v>
      </c>
      <c r="H135" s="25">
        <v>14</v>
      </c>
      <c r="I135" s="25"/>
      <c r="J135" s="25"/>
      <c r="K135" s="25"/>
      <c r="L135" s="25"/>
      <c r="M135" s="25"/>
      <c r="N135" s="25">
        <v>6</v>
      </c>
      <c r="O135" s="25">
        <v>5</v>
      </c>
      <c r="P135" s="25">
        <v>0</v>
      </c>
      <c r="Q135" s="25">
        <v>8</v>
      </c>
      <c r="R135" s="25">
        <v>3</v>
      </c>
      <c r="S135" s="25">
        <v>10</v>
      </c>
      <c r="T135" s="25">
        <v>2</v>
      </c>
      <c r="U135" s="26">
        <v>1</v>
      </c>
      <c r="V135" s="1"/>
      <c r="W135" s="114">
        <f>IF($C135=0,"",F135/$C135)</f>
        <v>0</v>
      </c>
      <c r="X135" s="67">
        <f>IF($C135=0,"",G135/$C135)</f>
        <v>0.78947368421052633</v>
      </c>
      <c r="Y135" s="67">
        <f>IF($G135=0,"",H135/$G135)</f>
        <v>0.93333333333333335</v>
      </c>
      <c r="Z135" s="71" t="str">
        <f>IF((I135+K135+L135+M135)=0,"",1-(M135/(I135+K135+L135+M135)))</f>
        <v/>
      </c>
      <c r="AA135" s="67" t="str">
        <f>IF(($I135+$K135+$L135)=0,"",I135/($I135+$L135+$K135))</f>
        <v/>
      </c>
      <c r="AB135" s="72" t="str">
        <f>IF(AND((($I135+$K135+$L135)=0),($I135=0)),"",$J135/($I135))</f>
        <v/>
      </c>
      <c r="AC135" s="67" t="str">
        <f>IF(($I135+$K135+$L135)=0,"",K135/($K135+$L135+$I135))</f>
        <v/>
      </c>
      <c r="AD135" s="261" t="str">
        <f>IF(($I135+$K135+$L135)=0,"",($I135+$K135)/($I135+$K135+$L135))</f>
        <v/>
      </c>
      <c r="AE135" s="262">
        <f>IF((N135+O135+P135+Q135)=0,"",1-(Q135/(N135+O135+P135+Q135)))</f>
        <v>0.57894736842105265</v>
      </c>
      <c r="AF135" s="67">
        <f>IF((N135+O135+P135)=0,"",(N135+O135)/(N135+O135+P135))</f>
        <v>1</v>
      </c>
      <c r="AG135" s="71">
        <f>IF((R135+S135+T135+U135)=0,"",1-(U135/(R135+S135+T135+U135)))</f>
        <v>0.9375</v>
      </c>
      <c r="AH135" s="115">
        <f>IF((R135+S135+T135)=0,"",(S135+R135)/(R135+S135+T135))</f>
        <v>0.8666666666666667</v>
      </c>
    </row>
    <row r="136" spans="1:34" ht="13.9" customHeight="1" x14ac:dyDescent="0.25">
      <c r="A136" s="310" t="s">
        <v>76</v>
      </c>
      <c r="B136" s="40" t="s">
        <v>86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65"/>
      <c r="V136" s="1"/>
      <c r="W136" s="114" t="str">
        <f>IF($C136=0,"",F136/$C136)</f>
        <v/>
      </c>
      <c r="X136" s="68"/>
      <c r="Y136" s="68"/>
      <c r="Z136" s="73"/>
      <c r="AA136" s="68"/>
      <c r="AB136" s="68"/>
      <c r="AC136" s="68"/>
      <c r="AD136" s="260"/>
      <c r="AE136" s="262" t="str">
        <f>IF((N136+O136+P136+Q136)=0,"",1-(Q136/(N136+O136+P136+Q136)))</f>
        <v/>
      </c>
      <c r="AF136" s="67" t="str">
        <f>IF((N136+O136+P136)=0,"",(N136+O136)/(N136+O136+P136))</f>
        <v/>
      </c>
      <c r="AG136" s="71" t="str">
        <f>IF((R136+S136+T136+U136)=0,"",1-(U136/(R136+S136+T136+U136)))</f>
        <v/>
      </c>
      <c r="AH136" s="115" t="str">
        <f>IF((R136+S136+T136)=0,"",(S136+R136)/(R136+S136+T136))</f>
        <v/>
      </c>
    </row>
    <row r="137" spans="1:34" ht="13.9" customHeight="1" x14ac:dyDescent="0.25">
      <c r="A137" s="310"/>
      <c r="B137" s="238" t="s">
        <v>29</v>
      </c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66"/>
      <c r="V137" s="1"/>
      <c r="W137" s="114" t="str">
        <f>IF($C137=0,"",F137/$C137)</f>
        <v/>
      </c>
      <c r="X137" s="68"/>
      <c r="Y137" s="68"/>
      <c r="Z137" s="73"/>
      <c r="AA137" s="68"/>
      <c r="AB137" s="68"/>
      <c r="AC137" s="68"/>
      <c r="AD137" s="260"/>
      <c r="AE137" s="262" t="str">
        <f>IF((N137+O137+P137+Q137)=0,"",1-(Q137/(N137+O137+P137+Q137)))</f>
        <v/>
      </c>
      <c r="AF137" s="67" t="str">
        <f>IF((N137+O137+P137)=0,"",(N137+O137)/(N137+O137+P137))</f>
        <v/>
      </c>
      <c r="AG137" s="71" t="str">
        <f>IF((R137+S137+T137+U137)=0,"",1-(U137/(R137+S137+T137+U137)))</f>
        <v/>
      </c>
      <c r="AH137" s="115" t="str">
        <f>IF((R137+S137+T137)=0,"",(S137+R137)/(R137+S137+T137))</f>
        <v/>
      </c>
    </row>
    <row r="138" spans="1:34" ht="13.9" customHeight="1" x14ac:dyDescent="0.25">
      <c r="A138" s="310"/>
      <c r="B138" s="43" t="s">
        <v>30</v>
      </c>
      <c r="C138" s="25">
        <v>4</v>
      </c>
      <c r="D138" s="25"/>
      <c r="E138" s="25"/>
      <c r="F138" s="25"/>
      <c r="G138" s="25">
        <v>3</v>
      </c>
      <c r="H138" s="25">
        <v>3</v>
      </c>
      <c r="I138" s="25"/>
      <c r="J138" s="25"/>
      <c r="K138" s="25"/>
      <c r="L138" s="25"/>
      <c r="M138" s="25"/>
      <c r="N138" s="25">
        <v>1</v>
      </c>
      <c r="O138" s="25">
        <v>2</v>
      </c>
      <c r="P138" s="25">
        <v>0</v>
      </c>
      <c r="Q138" s="25">
        <v>1</v>
      </c>
      <c r="R138" s="25">
        <v>1</v>
      </c>
      <c r="S138" s="25">
        <v>1</v>
      </c>
      <c r="T138" s="25">
        <v>0</v>
      </c>
      <c r="U138" s="26">
        <v>1</v>
      </c>
      <c r="V138" s="1"/>
      <c r="W138" s="114">
        <f>IF($C138=0,"",F138/$C138)</f>
        <v>0</v>
      </c>
      <c r="X138" s="67">
        <f>IF($C138=0,"",G138/$C138)</f>
        <v>0.75</v>
      </c>
      <c r="Y138" s="67">
        <f>IF($G138=0,"",H138/$G138)</f>
        <v>1</v>
      </c>
      <c r="Z138" s="71" t="str">
        <f>IF((I138+K138+L138+M138)=0,"",1-(M138/(I138+K138+L138+M138)))</f>
        <v/>
      </c>
      <c r="AA138" s="67" t="str">
        <f>IF(($I138+$K138+$L138)=0,"",I138/($I138+$L138+$K138))</f>
        <v/>
      </c>
      <c r="AB138" s="72" t="str">
        <f>IF(AND((($I138+$K138+$L138)=0),($I138=0)),"",$J138/($I138))</f>
        <v/>
      </c>
      <c r="AC138" s="67" t="str">
        <f>IF(($I138+$K138+$L138)=0,"",K138/($K138+$L138+$I138))</f>
        <v/>
      </c>
      <c r="AD138" s="261" t="str">
        <f>IF(($I138+$K138+$L138)=0,"",($I138+$K138)/($I138+$K138+$L138))</f>
        <v/>
      </c>
      <c r="AE138" s="262">
        <f>IF((N138+O138+P138+Q138)=0,"",1-(Q138/(N138+O138+P138+Q138)))</f>
        <v>0.75</v>
      </c>
      <c r="AF138" s="67">
        <f>IF((N138+O138+P138)=0,"",(N138+O138)/(N138+O138+P138))</f>
        <v>1</v>
      </c>
      <c r="AG138" s="71">
        <f>IF((R138+S138+T138+U138)=0,"",1-(U138/(R138+S138+T138+U138)))</f>
        <v>0.66666666666666674</v>
      </c>
      <c r="AH138" s="115">
        <f>IF((R138+S138+T138)=0,"",(S138+R138)/(R138+S138+T138))</f>
        <v>1</v>
      </c>
    </row>
    <row r="139" spans="1:34" ht="13.9" customHeight="1" x14ac:dyDescent="0.25">
      <c r="A139" s="309" t="s">
        <v>59</v>
      </c>
      <c r="B139" s="36" t="s">
        <v>86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65"/>
      <c r="V139" s="1"/>
      <c r="W139" s="114" t="str">
        <f>IF($C139=0,"",F139/$C139)</f>
        <v/>
      </c>
      <c r="X139" s="68"/>
      <c r="Y139" s="68"/>
      <c r="Z139" s="73"/>
      <c r="AA139" s="68"/>
      <c r="AB139" s="68"/>
      <c r="AC139" s="68"/>
      <c r="AD139" s="260"/>
      <c r="AE139" s="262" t="str">
        <f>IF((N139+O139+P139+Q139)=0,"",1-(Q139/(N139+O139+P139+Q139)))</f>
        <v/>
      </c>
      <c r="AF139" s="67" t="str">
        <f>IF((N139+O139+P139)=0,"",(N139+O139)/(N139+O139+P139))</f>
        <v/>
      </c>
      <c r="AG139" s="71" t="str">
        <f>IF((R139+S139+T139+U139)=0,"",1-(U139/(R139+S139+T139+U139)))</f>
        <v/>
      </c>
      <c r="AH139" s="115" t="str">
        <f>IF((R139+S139+T139)=0,"",(S139+R139)/(R139+S139+T139))</f>
        <v/>
      </c>
    </row>
    <row r="140" spans="1:34" ht="13.9" customHeight="1" x14ac:dyDescent="0.25">
      <c r="A140" s="309"/>
      <c r="B140" s="228" t="s">
        <v>29</v>
      </c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66"/>
      <c r="V140" s="1"/>
      <c r="W140" s="114" t="str">
        <f>IF($C140=0,"",F140/$C140)</f>
        <v/>
      </c>
      <c r="X140" s="68"/>
      <c r="Y140" s="68"/>
      <c r="Z140" s="73"/>
      <c r="AA140" s="68"/>
      <c r="AB140" s="68"/>
      <c r="AC140" s="68"/>
      <c r="AD140" s="260"/>
      <c r="AE140" s="262" t="str">
        <f>IF((N140+O140+P140+Q140)=0,"",1-(Q140/(N140+O140+P140+Q140)))</f>
        <v/>
      </c>
      <c r="AF140" s="67" t="str">
        <f>IF((N140+O140+P140)=0,"",(N140+O140)/(N140+O140+P140))</f>
        <v/>
      </c>
      <c r="AG140" s="71" t="str">
        <f>IF((R140+S140+T140+U140)=0,"",1-(U140/(R140+S140+T140+U140)))</f>
        <v/>
      </c>
      <c r="AH140" s="115" t="str">
        <f>IF((R140+S140+T140)=0,"",(S140+R140)/(R140+S140+T140))</f>
        <v/>
      </c>
    </row>
    <row r="141" spans="1:34" ht="13.9" customHeight="1" thickBot="1" x14ac:dyDescent="0.3">
      <c r="A141" s="309"/>
      <c r="B141" s="35" t="s">
        <v>30</v>
      </c>
      <c r="C141" s="25">
        <v>2</v>
      </c>
      <c r="D141" s="25"/>
      <c r="E141" s="25"/>
      <c r="F141" s="25"/>
      <c r="G141" s="25">
        <v>2</v>
      </c>
      <c r="H141" s="25">
        <v>1</v>
      </c>
      <c r="I141" s="25"/>
      <c r="J141" s="25"/>
      <c r="K141" s="25"/>
      <c r="L141" s="25"/>
      <c r="M141" s="25"/>
      <c r="N141" s="25">
        <v>1</v>
      </c>
      <c r="O141" s="25">
        <v>1</v>
      </c>
      <c r="P141" s="25">
        <v>0</v>
      </c>
      <c r="Q141" s="25">
        <v>0</v>
      </c>
      <c r="R141" s="25">
        <v>0</v>
      </c>
      <c r="S141" s="25">
        <v>2</v>
      </c>
      <c r="T141" s="25">
        <v>0</v>
      </c>
      <c r="U141" s="26">
        <v>0</v>
      </c>
      <c r="V141" s="1"/>
      <c r="W141" s="114">
        <f>IF($C141=0,"",F141/$C141)</f>
        <v>0</v>
      </c>
      <c r="X141" s="67">
        <f>IF($C141=0,"",G141/$C141)</f>
        <v>1</v>
      </c>
      <c r="Y141" s="67">
        <f>IF($G141=0,"",H141/$G141)</f>
        <v>0.5</v>
      </c>
      <c r="Z141" s="71" t="str">
        <f>IF((I141+K141+L141+M141)=0,"",1-(M141/(I141+K141+L141+M141)))</f>
        <v/>
      </c>
      <c r="AA141" s="67" t="str">
        <f>IF(($I141+$K141+$L141)=0,"",I141/($I141+$L141+$K141))</f>
        <v/>
      </c>
      <c r="AB141" s="72" t="str">
        <f>IF(AND((($I141+$K141+$L141)=0),($I141=0)),"",$J141/($I141))</f>
        <v/>
      </c>
      <c r="AC141" s="67" t="str">
        <f>IF(($I141+$K141+$L141)=0,"",K141/($K141+$L141+$I141))</f>
        <v/>
      </c>
      <c r="AD141" s="261" t="str">
        <f>IF(($I141+$K141+$L141)=0,"",($I141+$K141)/($I141+$K141+$L141))</f>
        <v/>
      </c>
      <c r="AE141" s="262">
        <f>IF((N141+O141+P141+Q141)=0,"",1-(Q141/(N141+O141+P141+Q141)))</f>
        <v>1</v>
      </c>
      <c r="AF141" s="67">
        <f>IF((N141+O141+P141)=0,"",(N141+O141)/(N141+O141+P141))</f>
        <v>1</v>
      </c>
      <c r="AG141" s="71">
        <f>IF((R141+S141+T141+U141)=0,"",1-(U141/(R141+S141+T141+U141)))</f>
        <v>1</v>
      </c>
      <c r="AH141" s="115">
        <f>IF((R141+S141+T141)=0,"",(S141+R141)/(R141+S141+T141))</f>
        <v>1</v>
      </c>
    </row>
    <row r="142" spans="1:34" s="6" customFormat="1" ht="13.9" customHeight="1" thickTop="1" x14ac:dyDescent="0.25">
      <c r="A142" s="301" t="s">
        <v>60</v>
      </c>
      <c r="B142" s="19" t="s">
        <v>86</v>
      </c>
      <c r="C142" s="21">
        <v>6</v>
      </c>
      <c r="D142" s="21">
        <v>0</v>
      </c>
      <c r="E142" s="21">
        <v>0</v>
      </c>
      <c r="F142" s="21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1">
        <v>6</v>
      </c>
      <c r="O142" s="21">
        <v>0</v>
      </c>
      <c r="P142" s="21">
        <v>0</v>
      </c>
      <c r="Q142" s="21">
        <v>1</v>
      </c>
      <c r="R142" s="21">
        <v>3</v>
      </c>
      <c r="S142" s="21">
        <v>2</v>
      </c>
      <c r="T142" s="21">
        <v>0</v>
      </c>
      <c r="U142" s="21">
        <v>1</v>
      </c>
      <c r="V142" s="1"/>
      <c r="W142" s="47">
        <f>IF($C142=0,"",F142/$C142)</f>
        <v>0</v>
      </c>
      <c r="X142" s="51"/>
      <c r="Y142" s="95"/>
      <c r="Z142" s="101"/>
      <c r="AA142" s="51"/>
      <c r="AB142" s="51"/>
      <c r="AC142" s="51"/>
      <c r="AD142" s="95"/>
      <c r="AE142" s="48">
        <f>IF((N142+O142+P142+Q142)=0,"",1-(Q142/(N142+O142+P142+Q142)))</f>
        <v>0.85714285714285721</v>
      </c>
      <c r="AF142" s="45">
        <f>IF((N142+O142+P142)=0,"",(N142+O142)/(N142+O142+P142))</f>
        <v>1</v>
      </c>
      <c r="AG142" s="48">
        <f>IF((R142+S142+T142+U142)=0,"",1-(U142/(R142+S142+T142+U142)))</f>
        <v>0.83333333333333337</v>
      </c>
      <c r="AH142" s="49">
        <f>IF((R142+S142+T142)=0,"",(S142+R142)/(R142+S142+T142))</f>
        <v>1</v>
      </c>
    </row>
    <row r="143" spans="1:34" s="6" customFormat="1" ht="13.9" customHeight="1" x14ac:dyDescent="0.25">
      <c r="A143" s="302"/>
      <c r="B143" s="230" t="s">
        <v>29</v>
      </c>
      <c r="C143" s="231">
        <v>42</v>
      </c>
      <c r="D143" s="231">
        <v>0</v>
      </c>
      <c r="E143" s="231">
        <v>15</v>
      </c>
      <c r="F143" s="231">
        <v>0</v>
      </c>
      <c r="G143" s="232">
        <v>0</v>
      </c>
      <c r="H143" s="232">
        <v>0</v>
      </c>
      <c r="I143" s="232">
        <v>0</v>
      </c>
      <c r="J143" s="232">
        <v>0</v>
      </c>
      <c r="K143" s="232">
        <v>0</v>
      </c>
      <c r="L143" s="232">
        <v>0</v>
      </c>
      <c r="M143" s="232">
        <v>0</v>
      </c>
      <c r="N143" s="231">
        <v>9</v>
      </c>
      <c r="O143" s="231">
        <v>16</v>
      </c>
      <c r="P143" s="231">
        <v>3</v>
      </c>
      <c r="Q143" s="231">
        <v>20</v>
      </c>
      <c r="R143" s="231">
        <v>8</v>
      </c>
      <c r="S143" s="231">
        <v>33</v>
      </c>
      <c r="T143" s="231">
        <v>2</v>
      </c>
      <c r="U143" s="231">
        <v>1</v>
      </c>
      <c r="V143" s="231"/>
      <c r="W143" s="114">
        <f>IF($C143=0,"",F143/$C143)</f>
        <v>0</v>
      </c>
      <c r="X143" s="68"/>
      <c r="Y143" s="138"/>
      <c r="Z143" s="139"/>
      <c r="AA143" s="68"/>
      <c r="AB143" s="68"/>
      <c r="AC143" s="68"/>
      <c r="AD143" s="138"/>
      <c r="AE143" s="71">
        <f>IF((N143+O143+P143+Q143)=0,"",1-(Q143/(N143+O143+P143+Q143)))</f>
        <v>0.58333333333333326</v>
      </c>
      <c r="AF143" s="67">
        <f>IF((N143+O143+P143)=0,"",(N143+O143)/(N143+O143+P143))</f>
        <v>0.8928571428571429</v>
      </c>
      <c r="AG143" s="71">
        <f>IF((R143+S143+T143+U143)=0,"",1-(U143/(R143+S143+T143+U143)))</f>
        <v>0.97727272727272729</v>
      </c>
      <c r="AH143" s="115">
        <f>IF((R143+S143+T143)=0,"",(S143+R143)/(R143+S143+T143))</f>
        <v>0.95348837209302328</v>
      </c>
    </row>
    <row r="144" spans="1:34" s="6" customFormat="1" ht="13.9" customHeight="1" thickBot="1" x14ac:dyDescent="0.3">
      <c r="A144" s="302"/>
      <c r="B144" s="11" t="s">
        <v>30</v>
      </c>
      <c r="C144" s="3">
        <v>33</v>
      </c>
      <c r="D144" s="3">
        <v>1</v>
      </c>
      <c r="E144" s="3">
        <v>11</v>
      </c>
      <c r="F144" s="3">
        <v>0</v>
      </c>
      <c r="G144" s="3">
        <v>27</v>
      </c>
      <c r="H144" s="3">
        <v>25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8</v>
      </c>
      <c r="O144" s="3">
        <v>15</v>
      </c>
      <c r="P144" s="3">
        <v>0</v>
      </c>
      <c r="Q144" s="3">
        <v>10</v>
      </c>
      <c r="R144" s="3">
        <v>8</v>
      </c>
      <c r="S144" s="3">
        <v>17</v>
      </c>
      <c r="T144" s="3">
        <v>2</v>
      </c>
      <c r="U144" s="3">
        <v>2</v>
      </c>
      <c r="V144" s="1"/>
      <c r="W144" s="117">
        <f>IF($C144=0,"",F144/$C144)</f>
        <v>0</v>
      </c>
      <c r="X144" s="81">
        <f>IF($C144=0,"",G144/$C144)</f>
        <v>0.81818181818181823</v>
      </c>
      <c r="Y144" s="96">
        <f>IF($G144=0,"",H144/$G144)</f>
        <v>0.92592592592592593</v>
      </c>
      <c r="Z144" s="97" t="str">
        <f>IF((I144+K144+L144+M144)=0,"",1-(M144/(I144+K144+L144+M144)))</f>
        <v/>
      </c>
      <c r="AA144" s="81" t="str">
        <f>IF(($I144+$K144+$L144)=0,"",I144/($I144+$L144+$K144))</f>
        <v/>
      </c>
      <c r="AB144" s="83" t="str">
        <f>IF(AND((($I144+$K144+$L144)=0),($I144=0)),"",$J144/($I144))</f>
        <v/>
      </c>
      <c r="AC144" s="81" t="str">
        <f>IF(($I144+$K144+$L144)=0,"",K144/($K144+$L144+$I144))</f>
        <v/>
      </c>
      <c r="AD144" s="96" t="str">
        <f>IF(($I144+$K144+$L144)=0,"",($I144+$K144)/($I144+$K144+$L144))</f>
        <v/>
      </c>
      <c r="AE144" s="82">
        <f>IF((N144+O144+P144+Q144)=0,"",1-(Q144/(N144+O144+P144+Q144)))</f>
        <v>0.69696969696969702</v>
      </c>
      <c r="AF144" s="81">
        <f>IF((N144+O144+P144)=0,"",(N144+O144)/(N144+O144+P144))</f>
        <v>1</v>
      </c>
      <c r="AG144" s="82">
        <f>IF((R144+S144+T144+U144)=0,"",1-(U144/(R144+S144+T144+U144)))</f>
        <v>0.93103448275862066</v>
      </c>
      <c r="AH144" s="94">
        <f>IF((R144+S144+T144)=0,"",(S144+R144)/(R144+S144+T144))</f>
        <v>0.92592592592592593</v>
      </c>
    </row>
    <row r="145" spans="1:34" s="1" customFormat="1" ht="10.9" customHeight="1" thickTop="1" thickBot="1" x14ac:dyDescent="0.3">
      <c r="A145" s="303"/>
      <c r="B145" s="12" t="s">
        <v>81</v>
      </c>
      <c r="C145" s="2">
        <v>81</v>
      </c>
      <c r="D145" s="2">
        <v>1</v>
      </c>
      <c r="E145" s="2">
        <v>26</v>
      </c>
      <c r="F145" s="2">
        <v>0</v>
      </c>
      <c r="G145" s="2">
        <v>27</v>
      </c>
      <c r="H145" s="2">
        <v>25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23</v>
      </c>
      <c r="O145" s="2">
        <v>31</v>
      </c>
      <c r="P145" s="2">
        <v>3</v>
      </c>
      <c r="Q145" s="2">
        <v>31</v>
      </c>
      <c r="R145" s="2">
        <v>19</v>
      </c>
      <c r="S145" s="2">
        <v>52</v>
      </c>
      <c r="T145" s="2">
        <v>4</v>
      </c>
      <c r="U145" s="2">
        <v>4</v>
      </c>
      <c r="V145" s="13"/>
      <c r="W145" s="58">
        <f>IF($C145=0,"",F145/$C145)</f>
        <v>0</v>
      </c>
      <c r="X145" s="34">
        <f>IF($C145=0,"",G145/$C144)</f>
        <v>0.81818181818181823</v>
      </c>
      <c r="Y145" s="15">
        <f>IF($G145=0,"",H145/$G145)</f>
        <v>0.92592592592592593</v>
      </c>
      <c r="Z145" s="16" t="str">
        <f>IF((I145+K145+L145+M145)=0,"",1-(M145/(I145+K145+L145+M145)))</f>
        <v/>
      </c>
      <c r="AA145" s="7" t="str">
        <f>IF(($I145+$K145+$L145)=0,"",I145/($I145+$L145+$K145))</f>
        <v/>
      </c>
      <c r="AB145" s="34" t="str">
        <f>IF(AND((($I145+$K145+$L145)=0),($I145=0)),"",$J145/($I145))</f>
        <v/>
      </c>
      <c r="AC145" s="7" t="str">
        <f>IF(($I145+$K145+$L145)=0,"",K145/($K145+$L145+$I145))</f>
        <v/>
      </c>
      <c r="AD145" s="15" t="str">
        <f>IF(($I145+$K145+$L145)=0,"",($I145+$K145)/($I145+$K145+$L145))</f>
        <v/>
      </c>
      <c r="AE145" s="196">
        <f>IF((N145+O145+P145+Q145)=0,"",1-(Q145/(N145+O145+P145+Q145)))</f>
        <v>0.64772727272727271</v>
      </c>
      <c r="AF145" s="7">
        <f>IF((N145+O145+P145)=0,"",(N145+O145)/(N145+O145+P145))</f>
        <v>0.94736842105263153</v>
      </c>
      <c r="AG145" s="196">
        <f>IF((R145+S145+T145+U145)=0,"",1-(U145/(R145+S145+T145+U145)))</f>
        <v>0.94936708860759489</v>
      </c>
      <c r="AH145" s="197">
        <f>IF((R145+S145+T145)=0,"",(S145+R145)/(R145+S145+T145))</f>
        <v>0.94666666666666666</v>
      </c>
    </row>
    <row r="146" spans="1:34" ht="13.9" customHeight="1" thickTop="1" x14ac:dyDescent="0.25">
      <c r="A146" s="313" t="s">
        <v>61</v>
      </c>
      <c r="B146" s="154" t="s">
        <v>86</v>
      </c>
      <c r="C146" s="107">
        <v>1</v>
      </c>
      <c r="D146" s="107"/>
      <c r="E146" s="107"/>
      <c r="F146" s="107"/>
      <c r="G146" s="108"/>
      <c r="H146" s="108"/>
      <c r="I146" s="108"/>
      <c r="J146" s="108"/>
      <c r="K146" s="108"/>
      <c r="L146" s="108"/>
      <c r="M146" s="108"/>
      <c r="N146" s="107">
        <v>0</v>
      </c>
      <c r="O146" s="107">
        <v>0</v>
      </c>
      <c r="P146" s="107">
        <v>0</v>
      </c>
      <c r="Q146" s="107">
        <v>1</v>
      </c>
      <c r="R146" s="107"/>
      <c r="S146" s="107"/>
      <c r="T146" s="107"/>
      <c r="U146" s="109"/>
      <c r="V146" s="112"/>
      <c r="W146" s="47">
        <f>IF($C146=0,"",F146/$C146)</f>
        <v>0</v>
      </c>
      <c r="X146" s="51"/>
      <c r="Y146" s="51"/>
      <c r="Z146" s="52"/>
      <c r="AA146" s="51"/>
      <c r="AB146" s="51"/>
      <c r="AC146" s="51"/>
      <c r="AD146" s="51"/>
      <c r="AE146" s="53">
        <f>IF((N146+O146+P146+Q146)=0,"",1-(Q146/(N146+O146+P146+Q146)))</f>
        <v>0</v>
      </c>
      <c r="AF146" s="45" t="str">
        <f>IF((N146+O146+P146)=0,"",(N146+O146)/(N146+O146+P146))</f>
        <v/>
      </c>
      <c r="AG146" s="53" t="str">
        <f>IF((R146+S146+T146+U146)=0,"",1-(U146/(R146+S146+T146+U146)))</f>
        <v/>
      </c>
      <c r="AH146" s="49" t="str">
        <f>IF((R146+S146+T146)=0,"",(S146+R146)/(R146+S146+T146))</f>
        <v/>
      </c>
    </row>
    <row r="147" spans="1:34" ht="13.9" customHeight="1" x14ac:dyDescent="0.25">
      <c r="A147" s="314"/>
      <c r="B147" s="219" t="s">
        <v>29</v>
      </c>
      <c r="C147" s="89">
        <v>8</v>
      </c>
      <c r="D147" s="89"/>
      <c r="E147" s="89">
        <v>1</v>
      </c>
      <c r="F147" s="89"/>
      <c r="G147" s="90"/>
      <c r="H147" s="90"/>
      <c r="I147" s="90"/>
      <c r="J147" s="90"/>
      <c r="K147" s="90"/>
      <c r="L147" s="90"/>
      <c r="M147" s="90"/>
      <c r="N147" s="89">
        <v>0</v>
      </c>
      <c r="O147" s="89">
        <v>0</v>
      </c>
      <c r="P147" s="89">
        <v>0</v>
      </c>
      <c r="Q147" s="89">
        <v>8</v>
      </c>
      <c r="R147" s="89">
        <v>1</v>
      </c>
      <c r="S147" s="89">
        <v>5</v>
      </c>
      <c r="T147" s="89">
        <v>1</v>
      </c>
      <c r="U147" s="145">
        <v>0</v>
      </c>
      <c r="V147" s="112"/>
      <c r="W147" s="114">
        <f>IF($C147=0,"",F147/$C147)</f>
        <v>0</v>
      </c>
      <c r="X147" s="68"/>
      <c r="Y147" s="68"/>
      <c r="Z147" s="69"/>
      <c r="AA147" s="68"/>
      <c r="AB147" s="68"/>
      <c r="AC147" s="68"/>
      <c r="AD147" s="68"/>
      <c r="AE147" s="70">
        <f>IF((N147+O147+P147+Q147)=0,"",1-(Q147/(N147+O147+P147+Q147)))</f>
        <v>0</v>
      </c>
      <c r="AF147" s="67" t="str">
        <f>IF((N147+O147+P147)=0,"",(N147+O147)/(N147+O147+P147))</f>
        <v/>
      </c>
      <c r="AG147" s="70">
        <f>IF((R147+S147+T147+U147)=0,"",1-(U147/(R147+S147+T147+U147)))</f>
        <v>1</v>
      </c>
      <c r="AH147" s="115">
        <f>IF((R147+S147+T147)=0,"",(S147+R147)/(R147+S147+T147))</f>
        <v>0.8571428571428571</v>
      </c>
    </row>
    <row r="148" spans="1:34" ht="13.9" customHeight="1" x14ac:dyDescent="0.25">
      <c r="A148" s="311"/>
      <c r="B148" s="155" t="s">
        <v>30</v>
      </c>
      <c r="C148" s="65">
        <v>13</v>
      </c>
      <c r="D148" s="65"/>
      <c r="E148" s="65">
        <v>3</v>
      </c>
      <c r="F148" s="65"/>
      <c r="G148" s="65">
        <v>11</v>
      </c>
      <c r="H148" s="65">
        <v>10</v>
      </c>
      <c r="I148" s="65"/>
      <c r="J148" s="65"/>
      <c r="K148" s="65"/>
      <c r="L148" s="65"/>
      <c r="M148" s="65"/>
      <c r="N148" s="65">
        <v>3</v>
      </c>
      <c r="O148" s="65">
        <v>6</v>
      </c>
      <c r="P148" s="65">
        <v>1</v>
      </c>
      <c r="Q148" s="65">
        <v>3</v>
      </c>
      <c r="R148" s="65">
        <v>2</v>
      </c>
      <c r="S148" s="65">
        <v>8</v>
      </c>
      <c r="T148" s="65">
        <v>3</v>
      </c>
      <c r="U148" s="110">
        <v>0</v>
      </c>
      <c r="V148" s="112"/>
      <c r="W148" s="114">
        <f>IF($C148=0,"",F148/$C148)</f>
        <v>0</v>
      </c>
      <c r="X148" s="67">
        <f>IF($C148=0,"",G148/$C148)</f>
        <v>0.84615384615384615</v>
      </c>
      <c r="Y148" s="67">
        <f>IF($G148=0,"",H148/$G148)</f>
        <v>0.90909090909090906</v>
      </c>
      <c r="Z148" s="71" t="str">
        <f>IF((I148+K148+L148+M148)=0,"",1-(M148/(I148+K148+L148+M148)))</f>
        <v/>
      </c>
      <c r="AA148" s="67" t="str">
        <f>IF(($I148+$K148+$L148)=0,"",I148/($I148+$L148+$K148))</f>
        <v/>
      </c>
      <c r="AB148" s="72" t="str">
        <f>IF(AND((($I148+$K148+$L148)=0),($I148=0)),"",$J148/($I148))</f>
        <v/>
      </c>
      <c r="AC148" s="67" t="str">
        <f>IF(($I148+$K148+$L148)=0,"",K148/($K148+$L148+$I148))</f>
        <v/>
      </c>
      <c r="AD148" s="67" t="str">
        <f>IF(($I148+$K148+$L148)=0,"",($I148+$K148)/($I148+$K148+$L148))</f>
        <v/>
      </c>
      <c r="AE148" s="70">
        <f>IF((N148+O148+P148+Q148)=0,"",1-(Q148/(N148+O148+P148+Q148)))</f>
        <v>0.76923076923076916</v>
      </c>
      <c r="AF148" s="67">
        <f>IF((N148+O148+P148)=0,"",(N148+O148)/(N148+O148+P148))</f>
        <v>0.9</v>
      </c>
      <c r="AG148" s="70">
        <f>IF((R148+S148+T148+U148)=0,"",1-(U148/(R148+S148+T148+U148)))</f>
        <v>1</v>
      </c>
      <c r="AH148" s="115">
        <f>IF((R148+S148+T148)=0,"",(S148+R148)/(R148+S148+T148))</f>
        <v>0.76923076923076927</v>
      </c>
    </row>
    <row r="149" spans="1:34" ht="13.9" customHeight="1" x14ac:dyDescent="0.25">
      <c r="A149" s="311" t="s">
        <v>62</v>
      </c>
      <c r="B149" s="155" t="s">
        <v>86</v>
      </c>
      <c r="C149" s="65">
        <v>1</v>
      </c>
      <c r="D149" s="65"/>
      <c r="E149" s="65"/>
      <c r="F149" s="65"/>
      <c r="G149" s="66"/>
      <c r="H149" s="66"/>
      <c r="I149" s="66"/>
      <c r="J149" s="66"/>
      <c r="K149" s="66"/>
      <c r="L149" s="66"/>
      <c r="M149" s="66"/>
      <c r="N149" s="65">
        <v>1</v>
      </c>
      <c r="O149" s="65">
        <v>0</v>
      </c>
      <c r="P149" s="65">
        <v>0</v>
      </c>
      <c r="Q149" s="65">
        <v>0</v>
      </c>
      <c r="R149" s="65">
        <v>0</v>
      </c>
      <c r="S149" s="65">
        <v>1</v>
      </c>
      <c r="T149" s="65">
        <v>0</v>
      </c>
      <c r="U149" s="110">
        <v>0</v>
      </c>
      <c r="V149" s="112"/>
      <c r="W149" s="114">
        <f>IF($C149=0,"",F149/$C149)</f>
        <v>0</v>
      </c>
      <c r="X149" s="68"/>
      <c r="Y149" s="68"/>
      <c r="Z149" s="73"/>
      <c r="AA149" s="68"/>
      <c r="AB149" s="68"/>
      <c r="AC149" s="68"/>
      <c r="AD149" s="68"/>
      <c r="AE149" s="70">
        <f>IF((N149+O149+P149+Q149)=0,"",1-(Q149/(N149+O149+P149+Q149)))</f>
        <v>1</v>
      </c>
      <c r="AF149" s="67">
        <f>IF((N149+O149+P149)=0,"",(N149+O149)/(N149+O149+P149))</f>
        <v>1</v>
      </c>
      <c r="AG149" s="70">
        <f>IF((R149+S149+T149+U149)=0,"",1-(U149/(R149+S149+T149+U149)))</f>
        <v>1</v>
      </c>
      <c r="AH149" s="115">
        <f>IF((R149+S149+T149)=0,"",(S149+R149)/(R149+S149+T149))</f>
        <v>1</v>
      </c>
    </row>
    <row r="150" spans="1:34" ht="13.9" customHeight="1" x14ac:dyDescent="0.25">
      <c r="A150" s="311"/>
      <c r="B150" s="155" t="s">
        <v>29</v>
      </c>
      <c r="C150" s="65">
        <v>10</v>
      </c>
      <c r="D150" s="65"/>
      <c r="E150" s="65">
        <v>1</v>
      </c>
      <c r="F150" s="65"/>
      <c r="G150" s="66"/>
      <c r="H150" s="66"/>
      <c r="I150" s="66"/>
      <c r="J150" s="66"/>
      <c r="K150" s="66"/>
      <c r="L150" s="66"/>
      <c r="M150" s="66"/>
      <c r="N150" s="65">
        <v>3</v>
      </c>
      <c r="O150" s="65">
        <v>3</v>
      </c>
      <c r="P150" s="65">
        <v>1</v>
      </c>
      <c r="Q150" s="65">
        <v>3</v>
      </c>
      <c r="R150" s="65">
        <v>1</v>
      </c>
      <c r="S150" s="65">
        <v>4</v>
      </c>
      <c r="T150" s="65">
        <v>2</v>
      </c>
      <c r="U150" s="110">
        <v>2</v>
      </c>
      <c r="V150" s="112"/>
      <c r="W150" s="114">
        <f>IF($C150=0,"",F150/$C150)</f>
        <v>0</v>
      </c>
      <c r="X150" s="68"/>
      <c r="Y150" s="68"/>
      <c r="Z150" s="73"/>
      <c r="AA150" s="68"/>
      <c r="AB150" s="68"/>
      <c r="AC150" s="68"/>
      <c r="AD150" s="68"/>
      <c r="AE150" s="70">
        <f>IF((N150+O150+P150+Q150)=0,"",1-(Q150/(N150+O150+P150+Q150)))</f>
        <v>0.7</v>
      </c>
      <c r="AF150" s="67">
        <f>IF((N150+O150+P150)=0,"",(N150+O150)/(N150+O150+P150))</f>
        <v>0.8571428571428571</v>
      </c>
      <c r="AG150" s="70">
        <f>IF((R150+S150+T150+U150)=0,"",1-(U150/(R150+S150+T150+U150)))</f>
        <v>0.77777777777777779</v>
      </c>
      <c r="AH150" s="115">
        <f>IF((R150+S150+T150)=0,"",(S150+R150)/(R150+S150+T150))</f>
        <v>0.7142857142857143</v>
      </c>
    </row>
    <row r="151" spans="1:34" ht="13.9" customHeight="1" x14ac:dyDescent="0.25">
      <c r="A151" s="311"/>
      <c r="B151" s="155" t="s">
        <v>30</v>
      </c>
      <c r="C151" s="65">
        <v>19</v>
      </c>
      <c r="D151" s="65"/>
      <c r="E151" s="65">
        <v>5</v>
      </c>
      <c r="F151" s="65"/>
      <c r="G151" s="65">
        <v>15</v>
      </c>
      <c r="H151" s="65">
        <v>14</v>
      </c>
      <c r="I151" s="65"/>
      <c r="J151" s="65"/>
      <c r="K151" s="65"/>
      <c r="L151" s="65"/>
      <c r="M151" s="65"/>
      <c r="N151" s="65">
        <v>6</v>
      </c>
      <c r="O151" s="65">
        <v>6</v>
      </c>
      <c r="P151" s="65">
        <v>2</v>
      </c>
      <c r="Q151" s="65">
        <v>5</v>
      </c>
      <c r="R151" s="65">
        <v>3</v>
      </c>
      <c r="S151" s="65">
        <v>11</v>
      </c>
      <c r="T151" s="65">
        <v>1</v>
      </c>
      <c r="U151" s="110">
        <v>0</v>
      </c>
      <c r="V151" s="112"/>
      <c r="W151" s="114">
        <f>IF($C151=0,"",F151/$C151)</f>
        <v>0</v>
      </c>
      <c r="X151" s="67">
        <f>IF($C151=0,"",G151/$C151)</f>
        <v>0.78947368421052633</v>
      </c>
      <c r="Y151" s="67">
        <f>IF($G151=0,"",H151/$G151)</f>
        <v>0.93333333333333335</v>
      </c>
      <c r="Z151" s="71" t="str">
        <f>IF((I151+K151+L151+M151)=0,"",1-(M151/(I151+K151+L151+M151)))</f>
        <v/>
      </c>
      <c r="AA151" s="67" t="str">
        <f>IF(($I151+$K151+$L151)=0,"",I151/($I151+$L151+$K151))</f>
        <v/>
      </c>
      <c r="AB151" s="72" t="str">
        <f>IF(AND((($I151+$K151+$L151)=0),($I151=0)),"",$J151/($I151))</f>
        <v/>
      </c>
      <c r="AC151" s="67" t="str">
        <f>IF(($I151+$K151+$L151)=0,"",K151/($K151+$L151+$I151))</f>
        <v/>
      </c>
      <c r="AD151" s="67" t="str">
        <f>IF(($I151+$K151+$L151)=0,"",($I151+$K151)/($I151+$K151+$L151))</f>
        <v/>
      </c>
      <c r="AE151" s="70">
        <f>IF((N151+O151+P151+Q151)=0,"",1-(Q151/(N151+O151+P151+Q151)))</f>
        <v>0.73684210526315796</v>
      </c>
      <c r="AF151" s="67">
        <f>IF((N151+O151+P151)=0,"",(N151+O151)/(N151+O151+P151))</f>
        <v>0.8571428571428571</v>
      </c>
      <c r="AG151" s="70">
        <f>IF((R151+S151+T151+U151)=0,"",1-(U151/(R151+S151+T151+U151)))</f>
        <v>1</v>
      </c>
      <c r="AH151" s="115">
        <f>IF((R151+S151+T151)=0,"",(S151+R151)/(R151+S151+T151))</f>
        <v>0.93333333333333335</v>
      </c>
    </row>
    <row r="152" spans="1:34" ht="13.9" customHeight="1" x14ac:dyDescent="0.25">
      <c r="A152" s="311" t="s">
        <v>63</v>
      </c>
      <c r="B152" s="155" t="s">
        <v>86</v>
      </c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263"/>
      <c r="V152" s="112"/>
      <c r="W152" s="114" t="str">
        <f>IF($C152=0,"",F152/$C152)</f>
        <v/>
      </c>
      <c r="X152" s="68"/>
      <c r="Y152" s="68"/>
      <c r="Z152" s="73"/>
      <c r="AA152" s="68"/>
      <c r="AB152" s="68"/>
      <c r="AC152" s="68"/>
      <c r="AD152" s="68"/>
      <c r="AE152" s="70" t="str">
        <f>IF((N152+O152+P152+Q152)=0,"",1-(Q152/(N152+O152+P152+Q152)))</f>
        <v/>
      </c>
      <c r="AF152" s="67" t="str">
        <f>IF((N152+O152+P152)=0,"",(N152+O152)/(N152+O152+P152))</f>
        <v/>
      </c>
      <c r="AG152" s="70" t="str">
        <f>IF((R152+S152+T152+U152)=0,"",1-(U152/(R152+S152+T152+U152)))</f>
        <v/>
      </c>
      <c r="AH152" s="115" t="str">
        <f>IF((R152+S152+T152)=0,"",(S152+R152)/(R152+S152+T152))</f>
        <v/>
      </c>
    </row>
    <row r="153" spans="1:34" ht="13.9" customHeight="1" x14ac:dyDescent="0.25">
      <c r="A153" s="311"/>
      <c r="B153" s="155" t="s">
        <v>29</v>
      </c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263"/>
      <c r="V153" s="112"/>
      <c r="W153" s="114" t="str">
        <f>IF($C153=0,"",F153/$C153)</f>
        <v/>
      </c>
      <c r="X153" s="68"/>
      <c r="Y153" s="68"/>
      <c r="Z153" s="73"/>
      <c r="AA153" s="68"/>
      <c r="AB153" s="68"/>
      <c r="AC153" s="68"/>
      <c r="AD153" s="68"/>
      <c r="AE153" s="70" t="str">
        <f>IF((N153+O153+P153+Q153)=0,"",1-(Q153/(N153+O153+P153+Q153)))</f>
        <v/>
      </c>
      <c r="AF153" s="67" t="str">
        <f>IF((N153+O153+P153)=0,"",(N153+O153)/(N153+O153+P153))</f>
        <v/>
      </c>
      <c r="AG153" s="70" t="str">
        <f>IF((R153+S153+T153+U153)=0,"",1-(U153/(R153+S153+T153+U153)))</f>
        <v/>
      </c>
      <c r="AH153" s="115" t="str">
        <f>IF((R153+S153+T153)=0,"",(S153+R153)/(R153+S153+T153))</f>
        <v/>
      </c>
    </row>
    <row r="154" spans="1:34" ht="13.9" customHeight="1" x14ac:dyDescent="0.25">
      <c r="A154" s="311"/>
      <c r="B154" s="155" t="s">
        <v>30</v>
      </c>
      <c r="C154" s="65">
        <v>3</v>
      </c>
      <c r="D154" s="65"/>
      <c r="E154" s="65">
        <v>1</v>
      </c>
      <c r="F154" s="65"/>
      <c r="G154" s="65">
        <v>3</v>
      </c>
      <c r="H154" s="65">
        <v>3</v>
      </c>
      <c r="I154" s="65"/>
      <c r="J154" s="65"/>
      <c r="K154" s="65"/>
      <c r="L154" s="65"/>
      <c r="M154" s="65"/>
      <c r="N154" s="65">
        <v>2</v>
      </c>
      <c r="O154" s="65">
        <v>1</v>
      </c>
      <c r="P154" s="65">
        <v>0</v>
      </c>
      <c r="Q154" s="65">
        <v>0</v>
      </c>
      <c r="R154" s="65">
        <v>0</v>
      </c>
      <c r="S154" s="65">
        <v>2</v>
      </c>
      <c r="T154" s="65">
        <v>0</v>
      </c>
      <c r="U154" s="110">
        <v>1</v>
      </c>
      <c r="V154" s="112"/>
      <c r="W154" s="114">
        <f>IF($C154=0,"",F154/$C154)</f>
        <v>0</v>
      </c>
      <c r="X154" s="67">
        <f>IF($C154=0,"",G154/$C154)</f>
        <v>1</v>
      </c>
      <c r="Y154" s="67">
        <f>IF($G154=0,"",H154/$G154)</f>
        <v>1</v>
      </c>
      <c r="Z154" s="71" t="str">
        <f>IF((I154+K154+L154+M154)=0,"",1-(M154/(I154+K154+L154+M154)))</f>
        <v/>
      </c>
      <c r="AA154" s="67" t="str">
        <f>IF(($I154+$K154+$L154)=0,"",I154/($I154+$L154+$K154))</f>
        <v/>
      </c>
      <c r="AB154" s="72" t="str">
        <f>IF(AND((($I154+$K154+$L154)=0),($I154=0)),"",$J154/($I154))</f>
        <v/>
      </c>
      <c r="AC154" s="67" t="str">
        <f>IF(($I154+$K154+$L154)=0,"",K154/($K154+$L154+$I154))</f>
        <v/>
      </c>
      <c r="AD154" s="67" t="str">
        <f>IF(($I154+$K154+$L154)=0,"",($I154+$K154)/($I154+$K154+$L154))</f>
        <v/>
      </c>
      <c r="AE154" s="70">
        <f>IF((N154+O154+P154+Q154)=0,"",1-(Q154/(N154+O154+P154+Q154)))</f>
        <v>1</v>
      </c>
      <c r="AF154" s="67">
        <f>IF((N154+O154+P154)=0,"",(N154+O154)/(N154+O154+P154))</f>
        <v>1</v>
      </c>
      <c r="AG154" s="70">
        <f>IF((R154+S154+T154+U154)=0,"",1-(U154/(R154+S154+T154+U154)))</f>
        <v>0.66666666666666674</v>
      </c>
      <c r="AH154" s="115">
        <f>IF((R154+S154+T154)=0,"",(S154+R154)/(R154+S154+T154))</f>
        <v>1</v>
      </c>
    </row>
    <row r="155" spans="1:34" ht="13.9" customHeight="1" x14ac:dyDescent="0.25">
      <c r="A155" s="334" t="s">
        <v>90</v>
      </c>
      <c r="B155" s="155" t="s">
        <v>86</v>
      </c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263"/>
      <c r="V155" s="112"/>
      <c r="W155" s="114" t="str">
        <f>IF($C155=0,"",F155/$C155)</f>
        <v/>
      </c>
      <c r="X155" s="68"/>
      <c r="Y155" s="68"/>
      <c r="Z155" s="73"/>
      <c r="AA155" s="68"/>
      <c r="AB155" s="68"/>
      <c r="AC155" s="68"/>
      <c r="AD155" s="68"/>
      <c r="AE155" s="70" t="str">
        <f>IF((N155+O155+P155+Q155)=0,"",1-(Q155/(N155+O155+P155+Q155)))</f>
        <v/>
      </c>
      <c r="AF155" s="67" t="str">
        <f>IF((N155+O155+P155)=0,"",(N155+O155)/(N155+O155+P155))</f>
        <v/>
      </c>
      <c r="AG155" s="70" t="str">
        <f>IF((R155+S155+T155+U155)=0,"",1-(U155/(R155+S155+T155+U155)))</f>
        <v/>
      </c>
      <c r="AH155" s="115" t="str">
        <f>IF((R155+S155+T155)=0,"",(S155+R155)/(R155+S155+T155))</f>
        <v/>
      </c>
    </row>
    <row r="156" spans="1:34" ht="13.9" customHeight="1" x14ac:dyDescent="0.25">
      <c r="A156" s="334"/>
      <c r="B156" s="155" t="s">
        <v>29</v>
      </c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263"/>
      <c r="V156" s="112"/>
      <c r="W156" s="114" t="str">
        <f>IF($C156=0,"",F156/$C156)</f>
        <v/>
      </c>
      <c r="X156" s="68"/>
      <c r="Y156" s="68"/>
      <c r="Z156" s="73"/>
      <c r="AA156" s="68"/>
      <c r="AB156" s="68"/>
      <c r="AC156" s="68"/>
      <c r="AD156" s="68"/>
      <c r="AE156" s="70" t="str">
        <f>IF((N156+O156+P156+Q156)=0,"",1-(Q156/(N156+O156+P156+Q156)))</f>
        <v/>
      </c>
      <c r="AF156" s="67" t="str">
        <f>IF((N156+O156+P156)=0,"",(N156+O156)/(N156+O156+P156))</f>
        <v/>
      </c>
      <c r="AG156" s="70" t="str">
        <f>IF((R156+S156+T156+U156)=0,"",1-(U156/(R156+S156+T156+U156)))</f>
        <v/>
      </c>
      <c r="AH156" s="115" t="str">
        <f>IF((R156+S156+T156)=0,"",(S156+R156)/(R156+S156+T156))</f>
        <v/>
      </c>
    </row>
    <row r="157" spans="1:34" ht="13.9" customHeight="1" thickBot="1" x14ac:dyDescent="0.3">
      <c r="A157" s="334"/>
      <c r="B157" s="155" t="s">
        <v>30</v>
      </c>
      <c r="C157" s="65">
        <v>9</v>
      </c>
      <c r="D157" s="65"/>
      <c r="E157" s="65">
        <v>1</v>
      </c>
      <c r="F157" s="65"/>
      <c r="G157" s="65">
        <v>9</v>
      </c>
      <c r="H157" s="65">
        <v>6</v>
      </c>
      <c r="I157" s="65"/>
      <c r="J157" s="65"/>
      <c r="K157" s="65"/>
      <c r="L157" s="65"/>
      <c r="M157" s="65"/>
      <c r="N157" s="65">
        <v>0</v>
      </c>
      <c r="O157" s="65">
        <v>7</v>
      </c>
      <c r="P157" s="65">
        <v>2</v>
      </c>
      <c r="Q157" s="65">
        <v>0</v>
      </c>
      <c r="R157" s="65">
        <v>0</v>
      </c>
      <c r="S157" s="65">
        <v>7</v>
      </c>
      <c r="T157" s="65">
        <v>2</v>
      </c>
      <c r="U157" s="110">
        <v>0</v>
      </c>
      <c r="V157" s="112"/>
      <c r="W157" s="114">
        <f>IF($C157=0,"",F157/$C157)</f>
        <v>0</v>
      </c>
      <c r="X157" s="67">
        <f>IF($C157=0,"",G157/$C157)</f>
        <v>1</v>
      </c>
      <c r="Y157" s="67">
        <f>IF($G157=0,"",H157/$G157)</f>
        <v>0.66666666666666663</v>
      </c>
      <c r="Z157" s="71" t="str">
        <f>IF((I157+K157+L157+M157)=0,"",1-(M157/(I157+K157+L157+M157)))</f>
        <v/>
      </c>
      <c r="AA157" s="67" t="str">
        <f>IF(($I157+$K157+$L157)=0,"",I157/($I157+$L157+$K157))</f>
        <v/>
      </c>
      <c r="AB157" s="72" t="str">
        <f>IF(AND((($I157+$K157+$L157)=0),($I157=0)),"",$J157/($I157))</f>
        <v/>
      </c>
      <c r="AC157" s="67" t="str">
        <f>IF(($I157+$K157+$L157)=0,"",K157/($K157+$L157+$I157))</f>
        <v/>
      </c>
      <c r="AD157" s="67" t="str">
        <f>IF(($I157+$K157+$L157)=0,"",($I157+$K157)/($I157+$K157+$L157))</f>
        <v/>
      </c>
      <c r="AE157" s="70">
        <f>IF((N157+O157+P157+Q157)=0,"",1-(Q157/(N157+O157+P157+Q157)))</f>
        <v>1</v>
      </c>
      <c r="AF157" s="67">
        <f>IF((N157+O157+P157)=0,"",(N157+O157)/(N157+O157+P157))</f>
        <v>0.77777777777777779</v>
      </c>
      <c r="AG157" s="70">
        <f>IF((R157+S157+T157+U157)=0,"",1-(U157/(R157+S157+T157+U157)))</f>
        <v>1</v>
      </c>
      <c r="AH157" s="115">
        <f>IF((R157+S157+T157)=0,"",(S157+R157)/(R157+S157+T157))</f>
        <v>0.77777777777777779</v>
      </c>
    </row>
    <row r="158" spans="1:34" ht="13.9" customHeight="1" thickTop="1" x14ac:dyDescent="0.25">
      <c r="A158" s="275" t="s">
        <v>64</v>
      </c>
      <c r="B158" s="157" t="s">
        <v>86</v>
      </c>
      <c r="C158" s="86">
        <v>2</v>
      </c>
      <c r="D158" s="86">
        <v>0</v>
      </c>
      <c r="E158" s="86">
        <v>0</v>
      </c>
      <c r="F158" s="86">
        <v>0</v>
      </c>
      <c r="G158" s="87">
        <v>0</v>
      </c>
      <c r="H158" s="87">
        <v>0</v>
      </c>
      <c r="I158" s="87">
        <v>0</v>
      </c>
      <c r="J158" s="87">
        <v>0</v>
      </c>
      <c r="K158" s="87">
        <v>0</v>
      </c>
      <c r="L158" s="87">
        <v>0</v>
      </c>
      <c r="M158" s="87">
        <v>0</v>
      </c>
      <c r="N158" s="86">
        <v>1</v>
      </c>
      <c r="O158" s="86">
        <v>0</v>
      </c>
      <c r="P158" s="86">
        <v>0</v>
      </c>
      <c r="Q158" s="86">
        <v>1</v>
      </c>
      <c r="R158" s="86">
        <v>0</v>
      </c>
      <c r="S158" s="86">
        <v>1</v>
      </c>
      <c r="T158" s="86">
        <v>0</v>
      </c>
      <c r="U158" s="86">
        <v>0</v>
      </c>
      <c r="V158" s="112"/>
      <c r="W158" s="47">
        <f>IF($C158=0,"",F158/$C158)</f>
        <v>0</v>
      </c>
      <c r="X158" s="51"/>
      <c r="Y158" s="95"/>
      <c r="Z158" s="101"/>
      <c r="AA158" s="51"/>
      <c r="AB158" s="51"/>
      <c r="AC158" s="51"/>
      <c r="AD158" s="95"/>
      <c r="AE158" s="53">
        <f>IF((N158+O158+P158+Q158)=0,"",1-(Q158/(N158+O158+P158+Q158)))</f>
        <v>0.5</v>
      </c>
      <c r="AF158" s="45">
        <f>IF((N158+O158+P158)=0,"",(N158+O158)/(N158+O158+P158))</f>
        <v>1</v>
      </c>
      <c r="AG158" s="53">
        <f>IF((R158+S158+T158+U158)=0,"",1-(U158/(R158+S158+T158+U158)))</f>
        <v>1</v>
      </c>
      <c r="AH158" s="49">
        <f>IF((R158+S158+T158)=0,"",(S158+R158)/(R158+S158+T158))</f>
        <v>1</v>
      </c>
    </row>
    <row r="159" spans="1:34" ht="13.9" customHeight="1" x14ac:dyDescent="0.25">
      <c r="A159" s="276"/>
      <c r="B159" s="240" t="s">
        <v>29</v>
      </c>
      <c r="C159" s="231">
        <v>18</v>
      </c>
      <c r="D159" s="231">
        <v>0</v>
      </c>
      <c r="E159" s="231">
        <v>2</v>
      </c>
      <c r="F159" s="231">
        <v>0</v>
      </c>
      <c r="G159" s="232">
        <v>0</v>
      </c>
      <c r="H159" s="232">
        <v>0</v>
      </c>
      <c r="I159" s="232">
        <v>0</v>
      </c>
      <c r="J159" s="232">
        <v>0</v>
      </c>
      <c r="K159" s="232">
        <v>0</v>
      </c>
      <c r="L159" s="232">
        <v>0</v>
      </c>
      <c r="M159" s="232">
        <v>0</v>
      </c>
      <c r="N159" s="231">
        <v>3</v>
      </c>
      <c r="O159" s="231">
        <v>3</v>
      </c>
      <c r="P159" s="231">
        <v>1</v>
      </c>
      <c r="Q159" s="231">
        <v>11</v>
      </c>
      <c r="R159" s="231">
        <v>2</v>
      </c>
      <c r="S159" s="231">
        <v>9</v>
      </c>
      <c r="T159" s="231">
        <v>3</v>
      </c>
      <c r="U159" s="231">
        <v>2</v>
      </c>
      <c r="V159" s="112"/>
      <c r="W159" s="114">
        <f>IF($C159=0,"",F159/$C159)</f>
        <v>0</v>
      </c>
      <c r="X159" s="68"/>
      <c r="Y159" s="138"/>
      <c r="Z159" s="139"/>
      <c r="AA159" s="68"/>
      <c r="AB159" s="68"/>
      <c r="AC159" s="68"/>
      <c r="AD159" s="138"/>
      <c r="AE159" s="70">
        <f>IF((N159+O159+P159+Q159)=0,"",1-(Q159/(N159+O159+P159+Q159)))</f>
        <v>0.38888888888888884</v>
      </c>
      <c r="AF159" s="67">
        <f>IF((N159+O159+P159)=0,"",(N159+O159)/(N159+O159+P159))</f>
        <v>0.8571428571428571</v>
      </c>
      <c r="AG159" s="70">
        <f>IF((R159+S159+T159+U159)=0,"",1-(U159/(R159+S159+T159+U159)))</f>
        <v>0.875</v>
      </c>
      <c r="AH159" s="115">
        <f>IF((R159+S159+T159)=0,"",(S159+R159)/(R159+S159+T159))</f>
        <v>0.7857142857142857</v>
      </c>
    </row>
    <row r="160" spans="1:34" ht="13.9" customHeight="1" thickBot="1" x14ac:dyDescent="0.3">
      <c r="A160" s="277"/>
      <c r="B160" s="158" t="s">
        <v>30</v>
      </c>
      <c r="C160" s="148">
        <v>44</v>
      </c>
      <c r="D160" s="148">
        <v>0</v>
      </c>
      <c r="E160" s="148">
        <v>10</v>
      </c>
      <c r="F160" s="148">
        <v>0</v>
      </c>
      <c r="G160" s="148">
        <v>38</v>
      </c>
      <c r="H160" s="148">
        <v>33</v>
      </c>
      <c r="I160" s="148">
        <v>0</v>
      </c>
      <c r="J160" s="148">
        <v>0</v>
      </c>
      <c r="K160" s="148">
        <v>0</v>
      </c>
      <c r="L160" s="148">
        <v>0</v>
      </c>
      <c r="M160" s="148">
        <v>0</v>
      </c>
      <c r="N160" s="148">
        <v>11</v>
      </c>
      <c r="O160" s="148">
        <v>20</v>
      </c>
      <c r="P160" s="148">
        <v>5</v>
      </c>
      <c r="Q160" s="148">
        <v>8</v>
      </c>
      <c r="R160" s="148">
        <v>5</v>
      </c>
      <c r="S160" s="148">
        <v>28</v>
      </c>
      <c r="T160" s="148">
        <v>6</v>
      </c>
      <c r="U160" s="148">
        <v>1</v>
      </c>
      <c r="V160" s="112"/>
      <c r="W160" s="117">
        <f>IF($C160=0,"",F160/$C160)</f>
        <v>0</v>
      </c>
      <c r="X160" s="81">
        <f>IF($C160=0,"",G160/$C160)</f>
        <v>0.86363636363636365</v>
      </c>
      <c r="Y160" s="96">
        <f>IF($G160=0,"",H160/$G160)</f>
        <v>0.86842105263157898</v>
      </c>
      <c r="Z160" s="97" t="str">
        <f>IF((I160+K160+L160+M160)=0,"",1-(M160/(I160+K160+L160+M160)))</f>
        <v/>
      </c>
      <c r="AA160" s="81" t="str">
        <f>IF(($I160+$K160+$L160)=0,"",I160/($I160+$L160+$K160))</f>
        <v/>
      </c>
      <c r="AB160" s="83" t="str">
        <f>IF(AND((($I160+$K160+$L160)=0),($I160=0)),"",$J160/($I160))</f>
        <v/>
      </c>
      <c r="AC160" s="81" t="str">
        <f>IF(($I160+$K160+$L160)=0,"",K160/($K160+$L160+$I160))</f>
        <v/>
      </c>
      <c r="AD160" s="96" t="str">
        <f>IF(($I160+$K160+$L160)=0,"",($I160+$K160)/($I160+$K160+$L160))</f>
        <v/>
      </c>
      <c r="AE160" s="227">
        <f>IF((N160+O160+P160+Q160)=0,"",1-(Q160/(N160+O160+P160+Q160)))</f>
        <v>0.81818181818181812</v>
      </c>
      <c r="AF160" s="81">
        <f>IF((N160+O160+P160)=0,"",(N160+O160)/(N160+O160+P160))</f>
        <v>0.86111111111111116</v>
      </c>
      <c r="AG160" s="227">
        <f>IF((R160+S160+T160+U160)=0,"",1-(U160/(R160+S160+T160+U160)))</f>
        <v>0.97499999999999998</v>
      </c>
      <c r="AH160" s="94">
        <f>IF((R160+S160+T160)=0,"",(S160+R160)/(R160+S160+T160))</f>
        <v>0.84615384615384615</v>
      </c>
    </row>
    <row r="161" spans="1:34" s="1" customFormat="1" ht="10.9" customHeight="1" thickTop="1" thickBot="1" x14ac:dyDescent="0.3">
      <c r="A161" s="278"/>
      <c r="B161" s="12" t="s">
        <v>31</v>
      </c>
      <c r="C161" s="2">
        <v>64</v>
      </c>
      <c r="D161" s="2">
        <v>0</v>
      </c>
      <c r="E161" s="2">
        <v>12</v>
      </c>
      <c r="F161" s="2">
        <v>0</v>
      </c>
      <c r="G161" s="2">
        <v>38</v>
      </c>
      <c r="H161" s="2">
        <v>33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15</v>
      </c>
      <c r="O161" s="2">
        <v>23</v>
      </c>
      <c r="P161" s="2">
        <v>6</v>
      </c>
      <c r="Q161" s="2">
        <v>20</v>
      </c>
      <c r="R161" s="2">
        <v>7</v>
      </c>
      <c r="S161" s="2">
        <v>38</v>
      </c>
      <c r="T161" s="2">
        <v>9</v>
      </c>
      <c r="U161" s="2">
        <v>3</v>
      </c>
      <c r="V161" s="113"/>
      <c r="W161" s="58">
        <f>IF($C161=0,"",F161/$C161)</f>
        <v>0</v>
      </c>
      <c r="X161" s="34">
        <f>IF($C161=0,"",G161/$C160)</f>
        <v>0.86363636363636365</v>
      </c>
      <c r="Y161" s="15">
        <f>IF($G161=0,"",H161/$G161)</f>
        <v>0.86842105263157898</v>
      </c>
      <c r="Z161" s="16" t="str">
        <f>IF((I161+K161+L161+M161)=0,"",1-(M161/(I161+K161+L161+M161)))</f>
        <v/>
      </c>
      <c r="AA161" s="7" t="str">
        <f>IF(($I161+$K161+$L161)=0,"",I161/($I161+$L161+$K161))</f>
        <v/>
      </c>
      <c r="AB161" s="34" t="str">
        <f>IF(AND((($I161+$K161+$L161)=0),($I161=0)),"",$J161/($I161))</f>
        <v/>
      </c>
      <c r="AC161" s="7" t="str">
        <f>IF(($I161+$K161+$L161)=0,"",K161/($K161+$L161+$I161))</f>
        <v/>
      </c>
      <c r="AD161" s="15" t="str">
        <f>IF(($I161+$K161+$L161)=0,"",($I161+$K161)/($I161+$K161+$L161))</f>
        <v/>
      </c>
      <c r="AE161" s="234">
        <f>IF((N161+O161+P161+Q161)=0,"",1-(Q161/(N161+O161+P161+Q161)))</f>
        <v>0.6875</v>
      </c>
      <c r="AF161" s="7">
        <f>IF((N161+O161+P161)=0,"",(N161+O161)/(N161+O161+P161))</f>
        <v>0.86363636363636365</v>
      </c>
      <c r="AG161" s="234">
        <f>IF((R161+S161+T161+U161)=0,"",1-(U161/(R161+S161+T161+U161)))</f>
        <v>0.94736842105263164</v>
      </c>
      <c r="AH161" s="197">
        <f>IF((R161+S161+T161)=0,"",(S161+R161)/(R161+S161+T161))</f>
        <v>0.83333333333333337</v>
      </c>
    </row>
    <row r="162" spans="1:34" ht="13.9" customHeight="1" thickTop="1" x14ac:dyDescent="0.25">
      <c r="A162" s="312" t="s">
        <v>65</v>
      </c>
      <c r="B162" s="156" t="s">
        <v>86</v>
      </c>
      <c r="C162" s="161"/>
      <c r="D162" s="161"/>
      <c r="E162" s="161"/>
      <c r="F162" s="161"/>
      <c r="G162" s="161"/>
      <c r="H162" s="161"/>
      <c r="I162" s="161"/>
      <c r="J162" s="66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267"/>
      <c r="V162" s="112"/>
      <c r="W162" s="114" t="str">
        <f>IF($C162=0,"",F162/$C162)</f>
        <v/>
      </c>
      <c r="X162" s="68"/>
      <c r="Y162" s="68"/>
      <c r="Z162" s="73"/>
      <c r="AA162" s="68"/>
      <c r="AB162" s="68"/>
      <c r="AC162" s="68"/>
      <c r="AD162" s="68"/>
      <c r="AE162" s="71" t="str">
        <f>IF((N162+O162+P162+Q162)=0,"",1-(Q162/(N162+O162+P162+Q162)))</f>
        <v/>
      </c>
      <c r="AF162" s="67" t="str">
        <f>IF((N162+O162+P162)=0,"",(N162+O162)/(N162+O162+P162))</f>
        <v/>
      </c>
      <c r="AG162" s="71" t="str">
        <f>IF((R162+S162+T162+U162)=0,"",1-(U162/(R162+S162+T162+U162)))</f>
        <v/>
      </c>
      <c r="AH162" s="115" t="str">
        <f>IF((R162+S162+T162)=0,"",(S162+R162)/(R162+S162+T162))</f>
        <v/>
      </c>
    </row>
    <row r="163" spans="1:34" ht="13.9" customHeight="1" x14ac:dyDescent="0.25">
      <c r="A163" s="312"/>
      <c r="B163" s="156" t="s">
        <v>29</v>
      </c>
      <c r="C163" s="160">
        <v>6</v>
      </c>
      <c r="D163" s="160"/>
      <c r="E163" s="160">
        <v>1</v>
      </c>
      <c r="F163" s="160"/>
      <c r="G163" s="161"/>
      <c r="H163" s="161"/>
      <c r="I163" s="161"/>
      <c r="J163" s="66"/>
      <c r="K163" s="161"/>
      <c r="L163" s="161"/>
      <c r="M163" s="161"/>
      <c r="N163" s="160">
        <v>0</v>
      </c>
      <c r="O163" s="160">
        <v>1</v>
      </c>
      <c r="P163" s="160">
        <v>0</v>
      </c>
      <c r="Q163" s="160">
        <v>6</v>
      </c>
      <c r="R163" s="160">
        <v>1</v>
      </c>
      <c r="S163" s="160">
        <v>4</v>
      </c>
      <c r="T163" s="160">
        <v>0</v>
      </c>
      <c r="U163" s="162">
        <v>0</v>
      </c>
      <c r="V163" s="112"/>
      <c r="W163" s="114">
        <f>IF($C163=0,"",F163/$C163)</f>
        <v>0</v>
      </c>
      <c r="X163" s="68"/>
      <c r="Y163" s="68"/>
      <c r="Z163" s="73"/>
      <c r="AA163" s="68"/>
      <c r="AB163" s="68"/>
      <c r="AC163" s="68"/>
      <c r="AD163" s="68"/>
      <c r="AE163" s="71">
        <f>IF((N163+O163+P163+Q163)=0,"",1-(Q163/(N163+O163+P163+Q163)))</f>
        <v>0.1428571428571429</v>
      </c>
      <c r="AF163" s="67">
        <f>IF((N163+O163+P163)=0,"",(N163+O163)/(N163+O163+P163))</f>
        <v>1</v>
      </c>
      <c r="AG163" s="71">
        <f>IF((R163+S163+T163+U163)=0,"",1-(U163/(R163+S163+T163+U163)))</f>
        <v>1</v>
      </c>
      <c r="AH163" s="115">
        <f>IF((R163+S163+T163)=0,"",(S163+R163)/(R163+S163+T163))</f>
        <v>1</v>
      </c>
    </row>
    <row r="164" spans="1:34" ht="13.9" customHeight="1" x14ac:dyDescent="0.25">
      <c r="A164" s="312"/>
      <c r="B164" s="156" t="s">
        <v>30</v>
      </c>
      <c r="C164" s="160">
        <v>4</v>
      </c>
      <c r="D164" s="160"/>
      <c r="E164" s="160"/>
      <c r="F164" s="160"/>
      <c r="G164" s="160">
        <v>4</v>
      </c>
      <c r="H164" s="160">
        <v>4</v>
      </c>
      <c r="I164" s="160"/>
      <c r="J164" s="65"/>
      <c r="K164" s="160"/>
      <c r="L164" s="160"/>
      <c r="M164" s="160"/>
      <c r="N164" s="160">
        <v>0</v>
      </c>
      <c r="O164" s="160">
        <v>0</v>
      </c>
      <c r="P164" s="160">
        <v>0</v>
      </c>
      <c r="Q164" s="160">
        <v>4</v>
      </c>
      <c r="R164" s="160">
        <v>2</v>
      </c>
      <c r="S164" s="160">
        <v>2</v>
      </c>
      <c r="T164" s="160">
        <v>0</v>
      </c>
      <c r="U164" s="162">
        <v>0</v>
      </c>
      <c r="V164" s="112"/>
      <c r="W164" s="114">
        <f>IF($C164=0,"",F164/$C164)</f>
        <v>0</v>
      </c>
      <c r="X164" s="67">
        <f>IF($C164=0,"",G164/$C164)</f>
        <v>1</v>
      </c>
      <c r="Y164" s="67">
        <f>IF($G164=0,"",H164/$G164)</f>
        <v>1</v>
      </c>
      <c r="Z164" s="71" t="str">
        <f>IF((I164+K164+L164+M164)=0,"",1-(M164/(I164+K164+L164+M164)))</f>
        <v/>
      </c>
      <c r="AA164" s="67" t="str">
        <f>IF(($I164+$K164+$L164)=0,"",I164/($I164+$L164+$K164))</f>
        <v/>
      </c>
      <c r="AB164" s="72" t="str">
        <f>IF(AND((($I164+$K164+$L164)=0),($I164=0)),"",$J164/($I164))</f>
        <v/>
      </c>
      <c r="AC164" s="67" t="str">
        <f>IF(($I164+$K164+$L164)=0,"",K164/($K164+$L164+$I164))</f>
        <v/>
      </c>
      <c r="AD164" s="67" t="str">
        <f>IF(($I164+$K164+$L164)=0,"",($I164+$K164)/($I164+$K164+$L164))</f>
        <v/>
      </c>
      <c r="AE164" s="71">
        <f>IF((N164+O164+P164+Q164)=0,"",1-(Q164/(N164+O164+P164+Q164)))</f>
        <v>0</v>
      </c>
      <c r="AF164" s="67" t="str">
        <f>IF((N164+O164+P164)=0,"",(N164+O164)/(N164+O164+P164))</f>
        <v/>
      </c>
      <c r="AG164" s="71">
        <f>IF((R164+S164+T164+U164)=0,"",1-(U164/(R164+S164+T164+U164)))</f>
        <v>1</v>
      </c>
      <c r="AH164" s="115">
        <f>IF((R164+S164+T164)=0,"",(S164+R164)/(R164+S164+T164))</f>
        <v>1</v>
      </c>
    </row>
    <row r="165" spans="1:34" ht="13.9" customHeight="1" x14ac:dyDescent="0.25">
      <c r="A165" s="312" t="s">
        <v>66</v>
      </c>
      <c r="B165" s="156" t="s">
        <v>86</v>
      </c>
      <c r="C165" s="161"/>
      <c r="D165" s="161"/>
      <c r="E165" s="161"/>
      <c r="F165" s="161"/>
      <c r="G165" s="161"/>
      <c r="H165" s="161"/>
      <c r="I165" s="161"/>
      <c r="J165" s="66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267"/>
      <c r="V165" s="112"/>
      <c r="W165" s="114" t="str">
        <f>IF($C165=0,"",F165/$C165)</f>
        <v/>
      </c>
      <c r="X165" s="68"/>
      <c r="Y165" s="141"/>
      <c r="Z165" s="142"/>
      <c r="AA165" s="68"/>
      <c r="AB165" s="68"/>
      <c r="AC165" s="68"/>
      <c r="AD165" s="141"/>
      <c r="AE165" s="71" t="str">
        <f>IF((N165+O165+P165+Q165)=0,"",1-(Q165/(N165+O165+P165+Q165)))</f>
        <v/>
      </c>
      <c r="AF165" s="67" t="str">
        <f>IF((N165+O165+P165)=0,"",(N165+O165)/(N165+O165+P165))</f>
        <v/>
      </c>
      <c r="AG165" s="71" t="str">
        <f>IF((R165+S165+T165+U165)=0,"",1-(U165/(R165+S165+T165+U165)))</f>
        <v/>
      </c>
      <c r="AH165" s="115" t="str">
        <f>IF((R165+S165+T165)=0,"",(S165+R165)/(R165+S165+T165))</f>
        <v/>
      </c>
    </row>
    <row r="166" spans="1:34" ht="13.9" customHeight="1" x14ac:dyDescent="0.25">
      <c r="A166" s="312"/>
      <c r="B166" s="156" t="s">
        <v>29</v>
      </c>
      <c r="C166" s="161"/>
      <c r="D166" s="161"/>
      <c r="E166" s="161"/>
      <c r="F166" s="161"/>
      <c r="G166" s="161"/>
      <c r="H166" s="161"/>
      <c r="I166" s="161"/>
      <c r="J166" s="66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267"/>
      <c r="V166" s="112"/>
      <c r="W166" s="114" t="str">
        <f>IF($C166=0,"",F166/$C166)</f>
        <v/>
      </c>
      <c r="X166" s="68"/>
      <c r="Y166" s="141"/>
      <c r="Z166" s="142"/>
      <c r="AA166" s="68"/>
      <c r="AB166" s="68"/>
      <c r="AC166" s="68"/>
      <c r="AD166" s="141"/>
      <c r="AE166" s="71" t="str">
        <f>IF((N166+O166+P166+Q166)=0,"",1-(Q166/(N166+O166+P166+Q166)))</f>
        <v/>
      </c>
      <c r="AF166" s="67" t="str">
        <f>IF((N166+O166+P166)=0,"",(N166+O166)/(N166+O166+P166))</f>
        <v/>
      </c>
      <c r="AG166" s="71" t="str">
        <f>IF((R166+S166+T166+U166)=0,"",1-(U166/(R166+S166+T166+U166)))</f>
        <v/>
      </c>
      <c r="AH166" s="115" t="str">
        <f>IF((R166+S166+T166)=0,"",(S166+R166)/(R166+S166+T166))</f>
        <v/>
      </c>
    </row>
    <row r="167" spans="1:34" ht="12" customHeight="1" x14ac:dyDescent="0.25">
      <c r="A167" s="312"/>
      <c r="B167" s="156" t="s">
        <v>30</v>
      </c>
      <c r="C167" s="160">
        <v>6</v>
      </c>
      <c r="D167" s="160"/>
      <c r="E167" s="160">
        <v>2</v>
      </c>
      <c r="F167" s="160"/>
      <c r="G167" s="160">
        <v>6</v>
      </c>
      <c r="H167" s="160">
        <v>6</v>
      </c>
      <c r="I167" s="160"/>
      <c r="J167" s="65"/>
      <c r="K167" s="160"/>
      <c r="L167" s="160"/>
      <c r="M167" s="160"/>
      <c r="N167" s="160">
        <v>0</v>
      </c>
      <c r="O167" s="160">
        <v>2</v>
      </c>
      <c r="P167" s="160">
        <v>0</v>
      </c>
      <c r="Q167" s="160">
        <v>4</v>
      </c>
      <c r="R167" s="160">
        <v>2</v>
      </c>
      <c r="S167" s="160">
        <v>2</v>
      </c>
      <c r="T167" s="160">
        <v>2</v>
      </c>
      <c r="U167" s="162">
        <v>0</v>
      </c>
      <c r="V167" s="112"/>
      <c r="W167" s="114">
        <f>IF($C167=0,"",F167/$C167)</f>
        <v>0</v>
      </c>
      <c r="X167" s="67">
        <f>IF($C167=0,"",G167/$C167)</f>
        <v>1</v>
      </c>
      <c r="Y167" s="140">
        <f>IF($G167=0,"",H167/$G167)</f>
        <v>1</v>
      </c>
      <c r="Z167" s="143" t="str">
        <f>IF((I167+K167+L167+M167)=0,"",1-(M167/(I167+K167+L167+M167)))</f>
        <v/>
      </c>
      <c r="AA167" s="67" t="str">
        <f>IF(($I167+$K167+$L167)=0,"",I167/($I167+$L167+$K167))</f>
        <v/>
      </c>
      <c r="AB167" s="72" t="str">
        <f>IF(AND((($I167+$K167+$L167)=0),($I167=0)),"",$J167/($I167))</f>
        <v/>
      </c>
      <c r="AC167" s="67" t="str">
        <f>IF(($I167+$K167+$L167)=0,"",K167/($K167+$L167+$I167))</f>
        <v/>
      </c>
      <c r="AD167" s="140" t="str">
        <f>IF(($I167+$K167+$L167)=0,"",($I167+$K167)/($I167+$K167+$L167))</f>
        <v/>
      </c>
      <c r="AE167" s="71">
        <f>IF((N167+O167+P167+Q167)=0,"",1-(Q167/(N167+O167+P167+Q167)))</f>
        <v>0.33333333333333337</v>
      </c>
      <c r="AF167" s="67">
        <f>IF((N167+O167+P167)=0,"",(N167+O167)/(N167+O167+P167))</f>
        <v>1</v>
      </c>
      <c r="AG167" s="71">
        <f>IF((R167+S167+T167+U167)=0,"",1-(U167/(R167+S167+T167+U167)))</f>
        <v>1</v>
      </c>
      <c r="AH167" s="115">
        <f>IF((R167+S167+T167)=0,"",(S167+R167)/(R167+S167+T167))</f>
        <v>0.66666666666666663</v>
      </c>
    </row>
    <row r="168" spans="1:34" ht="13.9" customHeight="1" x14ac:dyDescent="0.25">
      <c r="A168" s="312" t="s">
        <v>67</v>
      </c>
      <c r="B168" s="156" t="s">
        <v>86</v>
      </c>
      <c r="C168" s="160">
        <v>5</v>
      </c>
      <c r="D168" s="160"/>
      <c r="E168" s="160"/>
      <c r="F168" s="160"/>
      <c r="G168" s="161"/>
      <c r="H168" s="161"/>
      <c r="I168" s="161"/>
      <c r="J168" s="66"/>
      <c r="K168" s="161"/>
      <c r="L168" s="161"/>
      <c r="M168" s="161"/>
      <c r="N168" s="160">
        <v>2</v>
      </c>
      <c r="O168" s="160">
        <v>1</v>
      </c>
      <c r="P168" s="160">
        <v>0</v>
      </c>
      <c r="Q168" s="160">
        <v>1</v>
      </c>
      <c r="R168" s="160">
        <v>2</v>
      </c>
      <c r="S168" s="160">
        <v>2</v>
      </c>
      <c r="T168" s="160">
        <v>0</v>
      </c>
      <c r="U168" s="162">
        <v>0</v>
      </c>
      <c r="V168" s="112"/>
      <c r="W168" s="114">
        <f>IF($C168=0,"",F168/$C168)</f>
        <v>0</v>
      </c>
      <c r="X168" s="68"/>
      <c r="Y168" s="68"/>
      <c r="Z168" s="73"/>
      <c r="AA168" s="68"/>
      <c r="AB168" s="68"/>
      <c r="AC168" s="68"/>
      <c r="AD168" s="68"/>
      <c r="AE168" s="71">
        <f>IF((N168+O168+P168+Q168)=0,"",1-(Q168/(N168+O168+P168+Q168)))</f>
        <v>0.75</v>
      </c>
      <c r="AF168" s="67">
        <f>IF((N168+O168+P168)=0,"",(N168+O168)/(N168+O168+P168))</f>
        <v>1</v>
      </c>
      <c r="AG168" s="71">
        <f>IF((R168+S168+T168+U168)=0,"",1-(U168/(R168+S168+T168+U168)))</f>
        <v>1</v>
      </c>
      <c r="AH168" s="115">
        <f>IF((R168+S168+T168)=0,"",(S168+R168)/(R168+S168+T168))</f>
        <v>1</v>
      </c>
    </row>
    <row r="169" spans="1:34" ht="13.9" customHeight="1" x14ac:dyDescent="0.25">
      <c r="A169" s="312"/>
      <c r="B169" s="156" t="s">
        <v>29</v>
      </c>
      <c r="C169" s="160">
        <v>10</v>
      </c>
      <c r="D169" s="160"/>
      <c r="E169" s="160">
        <v>6</v>
      </c>
      <c r="F169" s="160"/>
      <c r="G169" s="161"/>
      <c r="H169" s="161"/>
      <c r="I169" s="161"/>
      <c r="J169" s="66"/>
      <c r="K169" s="161"/>
      <c r="L169" s="161"/>
      <c r="M169" s="161"/>
      <c r="N169" s="160">
        <v>7</v>
      </c>
      <c r="O169" s="160">
        <v>3</v>
      </c>
      <c r="P169" s="160">
        <v>0</v>
      </c>
      <c r="Q169" s="160">
        <v>2</v>
      </c>
      <c r="R169" s="160">
        <v>3</v>
      </c>
      <c r="S169" s="160">
        <v>8</v>
      </c>
      <c r="T169" s="160">
        <v>1</v>
      </c>
      <c r="U169" s="162">
        <v>0</v>
      </c>
      <c r="V169" s="112"/>
      <c r="W169" s="114">
        <f>IF($C169=0,"",F169/$C169)</f>
        <v>0</v>
      </c>
      <c r="X169" s="68"/>
      <c r="Y169" s="68"/>
      <c r="Z169" s="73"/>
      <c r="AA169" s="68"/>
      <c r="AB169" s="68"/>
      <c r="AC169" s="68"/>
      <c r="AD169" s="68"/>
      <c r="AE169" s="71">
        <f>IF((N169+O169+P169+Q169)=0,"",1-(Q169/(N169+O169+P169+Q169)))</f>
        <v>0.83333333333333337</v>
      </c>
      <c r="AF169" s="67">
        <f>IF((N169+O169+P169)=0,"",(N169+O169)/(N169+O169+P169))</f>
        <v>1</v>
      </c>
      <c r="AG169" s="71">
        <f>IF((R169+S169+T169+U169)=0,"",1-(U169/(R169+S169+T169+U169)))</f>
        <v>1</v>
      </c>
      <c r="AH169" s="115">
        <f>IF((R169+S169+T169)=0,"",(S169+R169)/(R169+S169+T169))</f>
        <v>0.91666666666666663</v>
      </c>
    </row>
    <row r="170" spans="1:34" ht="13.9" customHeight="1" x14ac:dyDescent="0.25">
      <c r="A170" s="312"/>
      <c r="B170" s="156" t="s">
        <v>30</v>
      </c>
      <c r="C170" s="160">
        <v>8</v>
      </c>
      <c r="D170" s="160"/>
      <c r="E170" s="160">
        <v>4</v>
      </c>
      <c r="F170" s="160"/>
      <c r="G170" s="160">
        <v>8</v>
      </c>
      <c r="H170" s="160">
        <v>7</v>
      </c>
      <c r="I170" s="160"/>
      <c r="J170" s="65"/>
      <c r="K170" s="160"/>
      <c r="L170" s="160"/>
      <c r="M170" s="160"/>
      <c r="N170" s="160">
        <v>2</v>
      </c>
      <c r="O170" s="160">
        <v>3</v>
      </c>
      <c r="P170" s="160">
        <v>0</v>
      </c>
      <c r="Q170" s="160">
        <v>3</v>
      </c>
      <c r="R170" s="160">
        <v>4</v>
      </c>
      <c r="S170" s="160">
        <v>3</v>
      </c>
      <c r="T170" s="160">
        <v>1</v>
      </c>
      <c r="U170" s="162">
        <v>0</v>
      </c>
      <c r="V170" s="112"/>
      <c r="W170" s="114">
        <f>IF($C170=0,"",F170/$C170)</f>
        <v>0</v>
      </c>
      <c r="X170" s="67">
        <f>IF($C170=0,"",G170/$C170)</f>
        <v>1</v>
      </c>
      <c r="Y170" s="67">
        <f>IF($G170=0,"",H170/$G170)</f>
        <v>0.875</v>
      </c>
      <c r="Z170" s="71" t="str">
        <f>IF((I170+K170+L170+M170)=0,"",1-(M170/(I170+K170+L170+M170)))</f>
        <v/>
      </c>
      <c r="AA170" s="67" t="str">
        <f>IF(($I170+$K170+$L170)=0,"",I170/($I170+$L170+$K170))</f>
        <v/>
      </c>
      <c r="AB170" s="72" t="str">
        <f>IF(AND((($I170+$K170+$L170)=0),($I170=0)),"",$J170/($I170))</f>
        <v/>
      </c>
      <c r="AC170" s="67" t="str">
        <f>IF(($I170+$K170+$L170)=0,"",K170/($K170+$L170+$I170))</f>
        <v/>
      </c>
      <c r="AD170" s="67" t="str">
        <f>IF(($I170+$K170+$L170)=0,"",($I170+$K170)/($I170+$K170+$L170))</f>
        <v/>
      </c>
      <c r="AE170" s="71">
        <f>IF((N170+O170+P170+Q170)=0,"",1-(Q170/(N170+O170+P170+Q170)))</f>
        <v>0.625</v>
      </c>
      <c r="AF170" s="67">
        <f>IF((N170+O170+P170)=0,"",(N170+O170)/(N170+O170+P170))</f>
        <v>1</v>
      </c>
      <c r="AG170" s="71">
        <f>IF((R170+S170+T170+U170)=0,"",1-(U170/(R170+S170+T170+U170)))</f>
        <v>1</v>
      </c>
      <c r="AH170" s="115">
        <f>IF((R170+S170+T170)=0,"",(S170+R170)/(R170+S170+T170))</f>
        <v>0.875</v>
      </c>
    </row>
    <row r="171" spans="1:34" ht="13.9" customHeight="1" x14ac:dyDescent="0.25">
      <c r="A171" s="312" t="s">
        <v>68</v>
      </c>
      <c r="B171" s="156" t="s">
        <v>86</v>
      </c>
      <c r="C171" s="160">
        <v>4</v>
      </c>
      <c r="D171" s="160"/>
      <c r="E171" s="160"/>
      <c r="F171" s="160"/>
      <c r="G171" s="161"/>
      <c r="H171" s="161"/>
      <c r="I171" s="161"/>
      <c r="J171" s="66"/>
      <c r="K171" s="161"/>
      <c r="L171" s="161"/>
      <c r="M171" s="161"/>
      <c r="N171" s="160">
        <v>2</v>
      </c>
      <c r="O171" s="160">
        <v>1</v>
      </c>
      <c r="P171" s="160">
        <v>0</v>
      </c>
      <c r="Q171" s="160">
        <v>1</v>
      </c>
      <c r="R171" s="160">
        <v>2</v>
      </c>
      <c r="S171" s="160">
        <v>1</v>
      </c>
      <c r="T171" s="160">
        <v>1</v>
      </c>
      <c r="U171" s="162">
        <v>0</v>
      </c>
      <c r="V171" s="112"/>
      <c r="W171" s="114">
        <f>IF($C171=0,"",F171/$C171)</f>
        <v>0</v>
      </c>
      <c r="X171" s="68"/>
      <c r="Y171" s="68"/>
      <c r="Z171" s="73"/>
      <c r="AA171" s="68"/>
      <c r="AB171" s="68"/>
      <c r="AC171" s="68"/>
      <c r="AD171" s="68"/>
      <c r="AE171" s="71">
        <f>IF((N171+O171+P171+Q171)=0,"",1-(Q171/(N171+O171+P171+Q171)))</f>
        <v>0.75</v>
      </c>
      <c r="AF171" s="67">
        <f>IF((N171+O171+P171)=0,"",(N171+O171)/(N171+O171+P171))</f>
        <v>1</v>
      </c>
      <c r="AG171" s="71">
        <f>IF((R171+S171+T171+U171)=0,"",1-(U171/(R171+S171+T171+U171)))</f>
        <v>1</v>
      </c>
      <c r="AH171" s="115">
        <f>IF((R171+S171+T171)=0,"",(S171+R171)/(R171+S171+T171))</f>
        <v>0.75</v>
      </c>
    </row>
    <row r="172" spans="1:34" ht="13.9" customHeight="1" x14ac:dyDescent="0.25">
      <c r="A172" s="312"/>
      <c r="B172" s="156" t="s">
        <v>29</v>
      </c>
      <c r="C172" s="160">
        <v>21</v>
      </c>
      <c r="D172" s="160"/>
      <c r="E172" s="160">
        <v>8</v>
      </c>
      <c r="F172" s="160"/>
      <c r="G172" s="161"/>
      <c r="H172" s="161"/>
      <c r="I172" s="161"/>
      <c r="J172" s="66"/>
      <c r="K172" s="161"/>
      <c r="L172" s="161"/>
      <c r="M172" s="161"/>
      <c r="N172" s="160">
        <v>6</v>
      </c>
      <c r="O172" s="160">
        <v>9</v>
      </c>
      <c r="P172" s="160">
        <v>3</v>
      </c>
      <c r="Q172" s="160">
        <v>4</v>
      </c>
      <c r="R172" s="160">
        <v>4</v>
      </c>
      <c r="S172" s="160">
        <v>12</v>
      </c>
      <c r="T172" s="160">
        <v>1</v>
      </c>
      <c r="U172" s="162">
        <v>4</v>
      </c>
      <c r="V172" s="112"/>
      <c r="W172" s="114">
        <f>IF($C172=0,"",F172/$C172)</f>
        <v>0</v>
      </c>
      <c r="X172" s="68"/>
      <c r="Y172" s="68"/>
      <c r="Z172" s="73"/>
      <c r="AA172" s="68"/>
      <c r="AB172" s="68"/>
      <c r="AC172" s="68"/>
      <c r="AD172" s="68"/>
      <c r="AE172" s="71">
        <f>IF((N172+O172+P172+Q172)=0,"",1-(Q172/(N172+O172+P172+Q172)))</f>
        <v>0.81818181818181812</v>
      </c>
      <c r="AF172" s="67">
        <f>IF((N172+O172+P172)=0,"",(N172+O172)/(N172+O172+P172))</f>
        <v>0.83333333333333337</v>
      </c>
      <c r="AG172" s="71">
        <f>IF((R172+S172+T172+U172)=0,"",1-(U172/(R172+S172+T172+U172)))</f>
        <v>0.80952380952380953</v>
      </c>
      <c r="AH172" s="115">
        <f>IF((R172+S172+T172)=0,"",(S172+R172)/(R172+S172+T172))</f>
        <v>0.94117647058823528</v>
      </c>
    </row>
    <row r="173" spans="1:34" ht="13.9" customHeight="1" x14ac:dyDescent="0.25">
      <c r="A173" s="312"/>
      <c r="B173" s="156" t="s">
        <v>30</v>
      </c>
      <c r="C173" s="160">
        <v>19</v>
      </c>
      <c r="D173" s="160"/>
      <c r="E173" s="160">
        <v>4</v>
      </c>
      <c r="F173" s="160"/>
      <c r="G173" s="160">
        <v>19</v>
      </c>
      <c r="H173" s="160">
        <v>13</v>
      </c>
      <c r="I173" s="160"/>
      <c r="J173" s="65"/>
      <c r="K173" s="160"/>
      <c r="L173" s="160"/>
      <c r="M173" s="160"/>
      <c r="N173" s="160">
        <v>0</v>
      </c>
      <c r="O173" s="160">
        <v>13</v>
      </c>
      <c r="P173" s="160">
        <v>6</v>
      </c>
      <c r="Q173" s="160">
        <v>0</v>
      </c>
      <c r="R173" s="160">
        <v>5</v>
      </c>
      <c r="S173" s="160">
        <v>12</v>
      </c>
      <c r="T173" s="160">
        <v>2</v>
      </c>
      <c r="U173" s="162">
        <v>0</v>
      </c>
      <c r="V173" s="112"/>
      <c r="W173" s="114">
        <f>IF($C173=0,"",F173/$C173)</f>
        <v>0</v>
      </c>
      <c r="X173" s="67">
        <f>IF($C173=0,"",G173/$C173)</f>
        <v>1</v>
      </c>
      <c r="Y173" s="67">
        <f>IF($G173=0,"",H173/$G173)</f>
        <v>0.68421052631578949</v>
      </c>
      <c r="Z173" s="71" t="str">
        <f>IF((I173+K173+L173+M173)=0,"",1-(M173/(I173+K173+L173+M173)))</f>
        <v/>
      </c>
      <c r="AA173" s="67" t="str">
        <f>IF(($I173+$K173+$L173)=0,"",I173/($I173+$L173+$K173))</f>
        <v/>
      </c>
      <c r="AB173" s="72" t="str">
        <f>IF(AND((($I173+$K173+$L173)=0),($I173=0)),"",$J173/($I173))</f>
        <v/>
      </c>
      <c r="AC173" s="67" t="str">
        <f>IF(($I173+$K173+$L173)=0,"",K173/($K173+$L173+$I173))</f>
        <v/>
      </c>
      <c r="AD173" s="67" t="str">
        <f>IF(($I173+$K173+$L173)=0,"",($I173+$K173)/($I173+$K173+$L173))</f>
        <v/>
      </c>
      <c r="AE173" s="71">
        <f>IF((N173+O173+P173+Q173)=0,"",1-(Q173/(N173+O173+P173+Q173)))</f>
        <v>1</v>
      </c>
      <c r="AF173" s="67">
        <f>IF((N173+O173+P173)=0,"",(N173+O173)/(N173+O173+P173))</f>
        <v>0.68421052631578949</v>
      </c>
      <c r="AG173" s="71">
        <f>IF((R173+S173+T173+U173)=0,"",1-(U173/(R173+S173+T173+U173)))</f>
        <v>1</v>
      </c>
      <c r="AH173" s="115">
        <f>IF((R173+S173+T173)=0,"",(S173+R173)/(R173+S173+T173))</f>
        <v>0.89473684210526316</v>
      </c>
    </row>
    <row r="174" spans="1:34" ht="13.9" customHeight="1" x14ac:dyDescent="0.25">
      <c r="A174" s="312" t="s">
        <v>69</v>
      </c>
      <c r="B174" s="156" t="s">
        <v>86</v>
      </c>
      <c r="C174" s="161"/>
      <c r="D174" s="161"/>
      <c r="E174" s="161"/>
      <c r="F174" s="161"/>
      <c r="G174" s="161"/>
      <c r="H174" s="161"/>
      <c r="I174" s="161"/>
      <c r="J174" s="137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267"/>
      <c r="V174" s="112"/>
      <c r="W174" s="114" t="str">
        <f>IF($C174=0,"",F174/$C174)</f>
        <v/>
      </c>
      <c r="X174" s="68"/>
      <c r="Y174" s="68"/>
      <c r="Z174" s="73"/>
      <c r="AA174" s="68"/>
      <c r="AB174" s="68"/>
      <c r="AC174" s="68"/>
      <c r="AD174" s="68"/>
      <c r="AE174" s="71" t="str">
        <f>IF((N174+O174+P174+Q174)=0,"",1-(Q174/(N174+O174+P174+Q174)))</f>
        <v/>
      </c>
      <c r="AF174" s="67" t="str">
        <f>IF((N174+O174+P174)=0,"",(N174+O174)/(N174+O174+P174))</f>
        <v/>
      </c>
      <c r="AG174" s="71" t="str">
        <f>IF((R174+S174+T174+U174)=0,"",1-(U174/(R174+S174+T174+U174)))</f>
        <v/>
      </c>
      <c r="AH174" s="115" t="str">
        <f>IF((R174+S174+T174)=0,"",(S174+R174)/(R174+S174+T174))</f>
        <v/>
      </c>
    </row>
    <row r="175" spans="1:34" ht="13.9" customHeight="1" x14ac:dyDescent="0.25">
      <c r="A175" s="312"/>
      <c r="B175" s="156" t="s">
        <v>29</v>
      </c>
      <c r="C175" s="161"/>
      <c r="D175" s="161"/>
      <c r="E175" s="161"/>
      <c r="F175" s="161"/>
      <c r="G175" s="161"/>
      <c r="H175" s="161"/>
      <c r="I175" s="161"/>
      <c r="J175" s="137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267"/>
      <c r="V175" s="112"/>
      <c r="W175" s="114" t="str">
        <f>IF($C175=0,"",F175/$C175)</f>
        <v/>
      </c>
      <c r="X175" s="68"/>
      <c r="Y175" s="68"/>
      <c r="Z175" s="73"/>
      <c r="AA175" s="68"/>
      <c r="AB175" s="68"/>
      <c r="AC175" s="68"/>
      <c r="AD175" s="68"/>
      <c r="AE175" s="71" t="str">
        <f>IF((N175+O175+P175+Q175)=0,"",1-(Q175/(N175+O175+P175+Q175)))</f>
        <v/>
      </c>
      <c r="AF175" s="67" t="str">
        <f>IF((N175+O175+P175)=0,"",(N175+O175)/(N175+O175+P175))</f>
        <v/>
      </c>
      <c r="AG175" s="71" t="str">
        <f>IF((R175+S175+T175+U175)=0,"",1-(U175/(R175+S175+T175+U175)))</f>
        <v/>
      </c>
      <c r="AH175" s="115" t="str">
        <f>IF((R175+S175+T175)=0,"",(S175+R175)/(R175+S175+T175))</f>
        <v/>
      </c>
    </row>
    <row r="176" spans="1:34" ht="13.9" customHeight="1" thickBot="1" x14ac:dyDescent="0.3">
      <c r="A176" s="312"/>
      <c r="B176" s="156" t="s">
        <v>30</v>
      </c>
      <c r="C176" s="160">
        <v>7</v>
      </c>
      <c r="D176" s="160"/>
      <c r="E176" s="160"/>
      <c r="F176" s="160"/>
      <c r="G176" s="160">
        <v>7</v>
      </c>
      <c r="H176" s="160">
        <v>5</v>
      </c>
      <c r="I176" s="160"/>
      <c r="J176" s="75"/>
      <c r="K176" s="160"/>
      <c r="L176" s="160"/>
      <c r="M176" s="160"/>
      <c r="N176" s="160">
        <v>2</v>
      </c>
      <c r="O176" s="160">
        <v>4</v>
      </c>
      <c r="P176" s="160">
        <v>0</v>
      </c>
      <c r="Q176" s="160">
        <v>2</v>
      </c>
      <c r="R176" s="160">
        <v>5</v>
      </c>
      <c r="S176" s="160">
        <v>2</v>
      </c>
      <c r="T176" s="160">
        <v>0</v>
      </c>
      <c r="U176" s="162">
        <v>0</v>
      </c>
      <c r="V176" s="112"/>
      <c r="W176" s="114">
        <f>IF($C176=0,"",F176/$C176)</f>
        <v>0</v>
      </c>
      <c r="X176" s="67">
        <f>IF($C176=0,"",G176/$C176)</f>
        <v>1</v>
      </c>
      <c r="Y176" s="67">
        <f>IF($G176=0,"",H176/$G176)</f>
        <v>0.7142857142857143</v>
      </c>
      <c r="Z176" s="71" t="str">
        <f>IF((I176+K176+L176+M176)=0,"",1-(M176/(I176+K176+L176+M176)))</f>
        <v/>
      </c>
      <c r="AA176" s="67" t="str">
        <f>IF(($I176+$K176+$L176)=0,"",I176/($I176+$L176+$K176))</f>
        <v/>
      </c>
      <c r="AB176" s="72" t="str">
        <f>IF(AND((($I176+$K176+$L176)=0),($I176=0)),"",$J176/($I176))</f>
        <v/>
      </c>
      <c r="AC176" s="67" t="str">
        <f>IF(($I176+$K176+$L176)=0,"",K176/($K176+$L176+$I176))</f>
        <v/>
      </c>
      <c r="AD176" s="67" t="str">
        <f>IF(($I176+$K176+$L176)=0,"",($I176+$K176)/($I176+$K176+$L176))</f>
        <v/>
      </c>
      <c r="AE176" s="71">
        <f>IF((N176+O176+P176+Q176)=0,"",1-(Q176/(N176+O176+P176+Q176)))</f>
        <v>0.75</v>
      </c>
      <c r="AF176" s="67">
        <f>IF((N176+O176+P176)=0,"",(N176+O176)/(N176+O176+P176))</f>
        <v>1</v>
      </c>
      <c r="AG176" s="71">
        <f>IF((R176+S176+T176+U176)=0,"",1-(U176/(R176+S176+T176+U176)))</f>
        <v>1</v>
      </c>
      <c r="AH176" s="115">
        <f>IF((R176+S176+T176)=0,"",(S176+R176)/(R176+S176+T176))</f>
        <v>1</v>
      </c>
    </row>
    <row r="177" spans="1:34" ht="13.9" customHeight="1" thickTop="1" x14ac:dyDescent="0.25">
      <c r="A177" s="277" t="s">
        <v>70</v>
      </c>
      <c r="B177" s="163" t="s">
        <v>86</v>
      </c>
      <c r="C177" s="164">
        <v>9</v>
      </c>
      <c r="D177" s="164">
        <v>0</v>
      </c>
      <c r="E177" s="164">
        <v>0</v>
      </c>
      <c r="F177" s="164">
        <v>0</v>
      </c>
      <c r="G177" s="165">
        <v>0</v>
      </c>
      <c r="H177" s="165">
        <v>0</v>
      </c>
      <c r="I177" s="165">
        <v>0</v>
      </c>
      <c r="J177" s="165">
        <v>0</v>
      </c>
      <c r="K177" s="165">
        <v>0</v>
      </c>
      <c r="L177" s="165">
        <v>0</v>
      </c>
      <c r="M177" s="165">
        <v>0</v>
      </c>
      <c r="N177" s="164">
        <v>4</v>
      </c>
      <c r="O177" s="164">
        <v>2</v>
      </c>
      <c r="P177" s="164">
        <v>0</v>
      </c>
      <c r="Q177" s="164">
        <v>2</v>
      </c>
      <c r="R177" s="164">
        <v>4</v>
      </c>
      <c r="S177" s="164">
        <v>3</v>
      </c>
      <c r="T177" s="164">
        <v>1</v>
      </c>
      <c r="U177" s="164">
        <v>0</v>
      </c>
      <c r="V177" s="112"/>
      <c r="W177" s="47">
        <f>IF($C177=0,"",F177/$C177)</f>
        <v>0</v>
      </c>
      <c r="X177" s="51"/>
      <c r="Y177" s="95"/>
      <c r="Z177" s="101"/>
      <c r="AA177" s="51"/>
      <c r="AB177" s="51"/>
      <c r="AC177" s="51"/>
      <c r="AD177" s="95"/>
      <c r="AE177" s="48">
        <f>IF((N177+O177+P177+Q177)=0,"",1-(Q177/(N177+O177+P177+Q177)))</f>
        <v>0.75</v>
      </c>
      <c r="AF177" s="45">
        <f>IF((N177+O177+P177)=0,"",(N177+O177)/(N177+O177+P177))</f>
        <v>1</v>
      </c>
      <c r="AG177" s="48">
        <f>IF((R177+S177+T177+U177)=0,"",1-(U177/(R177+S177+T177+U177)))</f>
        <v>1</v>
      </c>
      <c r="AH177" s="49">
        <f>IF((R177+S177+T177)=0,"",(S177+R177)/(R177+S177+T177))</f>
        <v>0.875</v>
      </c>
    </row>
    <row r="178" spans="1:34" ht="13.9" customHeight="1" x14ac:dyDescent="0.25">
      <c r="A178" s="277"/>
      <c r="B178" s="230" t="s">
        <v>29</v>
      </c>
      <c r="C178" s="241">
        <v>37</v>
      </c>
      <c r="D178" s="241">
        <v>0</v>
      </c>
      <c r="E178" s="241">
        <v>15</v>
      </c>
      <c r="F178" s="241">
        <v>0</v>
      </c>
      <c r="G178" s="242">
        <v>0</v>
      </c>
      <c r="H178" s="242">
        <v>0</v>
      </c>
      <c r="I178" s="242">
        <v>0</v>
      </c>
      <c r="J178" s="242">
        <v>0</v>
      </c>
      <c r="K178" s="242">
        <v>0</v>
      </c>
      <c r="L178" s="242">
        <v>0</v>
      </c>
      <c r="M178" s="242">
        <v>0</v>
      </c>
      <c r="N178" s="241">
        <v>13</v>
      </c>
      <c r="O178" s="241">
        <v>13</v>
      </c>
      <c r="P178" s="241">
        <v>3</v>
      </c>
      <c r="Q178" s="241">
        <v>12</v>
      </c>
      <c r="R178" s="241">
        <v>8</v>
      </c>
      <c r="S178" s="241">
        <v>24</v>
      </c>
      <c r="T178" s="241">
        <v>2</v>
      </c>
      <c r="U178" s="241">
        <v>4</v>
      </c>
      <c r="V178" s="112"/>
      <c r="W178" s="114">
        <f>IF($C178=0,"",F178/$C178)</f>
        <v>0</v>
      </c>
      <c r="X178" s="68"/>
      <c r="Y178" s="138"/>
      <c r="Z178" s="139"/>
      <c r="AA178" s="68"/>
      <c r="AB178" s="68"/>
      <c r="AC178" s="68"/>
      <c r="AD178" s="138"/>
      <c r="AE178" s="71">
        <f>IF((N178+O178+P178+Q178)=0,"",1-(Q178/(N178+O178+P178+Q178)))</f>
        <v>0.70731707317073167</v>
      </c>
      <c r="AF178" s="67">
        <f>IF((N178+O178+P178)=0,"",(N178+O178)/(N178+O178+P178))</f>
        <v>0.89655172413793105</v>
      </c>
      <c r="AG178" s="71">
        <f>IF((R178+S178+T178+U178)=0,"",1-(U178/(R178+S178+T178+U178)))</f>
        <v>0.89473684210526316</v>
      </c>
      <c r="AH178" s="115">
        <f>IF((R178+S178+T178)=0,"",(S178+R178)/(R178+S178+T178))</f>
        <v>0.94117647058823528</v>
      </c>
    </row>
    <row r="179" spans="1:34" s="6" customFormat="1" ht="13.9" customHeight="1" thickBot="1" x14ac:dyDescent="0.3">
      <c r="A179" s="277"/>
      <c r="B179" s="166" t="s">
        <v>30</v>
      </c>
      <c r="C179" s="167">
        <v>44</v>
      </c>
      <c r="D179" s="167">
        <v>0</v>
      </c>
      <c r="E179" s="167">
        <v>10</v>
      </c>
      <c r="F179" s="167">
        <v>0</v>
      </c>
      <c r="G179" s="167">
        <v>44</v>
      </c>
      <c r="H179" s="167">
        <v>35</v>
      </c>
      <c r="I179" s="167">
        <v>0</v>
      </c>
      <c r="J179" s="167">
        <v>0</v>
      </c>
      <c r="K179" s="167">
        <v>0</v>
      </c>
      <c r="L179" s="167">
        <v>0</v>
      </c>
      <c r="M179" s="167">
        <v>0</v>
      </c>
      <c r="N179" s="167">
        <v>4</v>
      </c>
      <c r="O179" s="167">
        <v>22</v>
      </c>
      <c r="P179" s="167">
        <v>6</v>
      </c>
      <c r="Q179" s="167">
        <v>13</v>
      </c>
      <c r="R179" s="167">
        <v>18</v>
      </c>
      <c r="S179" s="167">
        <v>21</v>
      </c>
      <c r="T179" s="167">
        <v>5</v>
      </c>
      <c r="U179" s="167">
        <v>0</v>
      </c>
      <c r="V179" s="168"/>
      <c r="W179" s="117">
        <f>IF($C179=0,"",F179/$C179)</f>
        <v>0</v>
      </c>
      <c r="X179" s="81">
        <f>IF($C179=0,"",G179/$C179)</f>
        <v>1</v>
      </c>
      <c r="Y179" s="96">
        <f>IF($G179=0,"",H179/$G179)</f>
        <v>0.79545454545454541</v>
      </c>
      <c r="Z179" s="97" t="str">
        <f>IF((I179+K179+L179+M179)=0,"",1-(M179/(I179+K179+L179+M179)))</f>
        <v/>
      </c>
      <c r="AA179" s="81" t="str">
        <f>IF(($I179+$K179+$L179)=0,"",I179/($I179+$L179+$K179))</f>
        <v/>
      </c>
      <c r="AB179" s="83" t="str">
        <f>IF(AND((($I179+$K179+$L179)=0),($I179=0)),"",$J179/($I179))</f>
        <v/>
      </c>
      <c r="AC179" s="81" t="str">
        <f>IF(($I179+$K179+$L179)=0,"",K179/($K179+$L179+$I179))</f>
        <v/>
      </c>
      <c r="AD179" s="96" t="str">
        <f>IF(($I179+$K179+$L179)=0,"",($I179+$K179)/($I179+$K179+$L179))</f>
        <v/>
      </c>
      <c r="AE179" s="82">
        <f>IF((N179+O179+P179+Q179)=0,"",1-(Q179/(N179+O179+P179+Q179)))</f>
        <v>0.71111111111111114</v>
      </c>
      <c r="AF179" s="81">
        <f>IF((N179+O179+P179)=0,"",(N179+O179)/(N179+O179+P179))</f>
        <v>0.8125</v>
      </c>
      <c r="AG179" s="82">
        <f>IF((R179+S179+T179+U179)=0,"",1-(U179/(R179+S179+T179+U179)))</f>
        <v>1</v>
      </c>
      <c r="AH179" s="94">
        <f>IF((R179+S179+T179)=0,"",(S179+R179)/(R179+S179+T179))</f>
        <v>0.88636363636363635</v>
      </c>
    </row>
    <row r="180" spans="1:34" s="1" customFormat="1" ht="10.9" customHeight="1" thickTop="1" thickBot="1" x14ac:dyDescent="0.3">
      <c r="A180" s="278"/>
      <c r="B180" s="12" t="s">
        <v>81</v>
      </c>
      <c r="C180" s="46">
        <v>90</v>
      </c>
      <c r="D180" s="46">
        <v>0</v>
      </c>
      <c r="E180" s="46">
        <v>25</v>
      </c>
      <c r="F180" s="46">
        <v>0</v>
      </c>
      <c r="G180" s="46">
        <v>44</v>
      </c>
      <c r="H180" s="46">
        <v>35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21</v>
      </c>
      <c r="O180" s="46">
        <v>37</v>
      </c>
      <c r="P180" s="46">
        <v>9</v>
      </c>
      <c r="Q180" s="46">
        <v>27</v>
      </c>
      <c r="R180" s="46">
        <v>30</v>
      </c>
      <c r="S180" s="46">
        <v>48</v>
      </c>
      <c r="T180" s="46">
        <v>8</v>
      </c>
      <c r="U180" s="46">
        <v>4</v>
      </c>
      <c r="V180" s="113"/>
      <c r="W180" s="58">
        <f>IF($C180=0,"",F180/$C180)</f>
        <v>0</v>
      </c>
      <c r="X180" s="34">
        <f>IF($C180=0,"",G180/$C179)</f>
        <v>1</v>
      </c>
      <c r="Y180" s="15">
        <f>IF($G180=0,"",H180/$G180)</f>
        <v>0.79545454545454541</v>
      </c>
      <c r="Z180" s="16" t="str">
        <f>IF((I180+K180+L180+M180)=0,"",1-(M180/(I180+K180+L180+M180)))</f>
        <v/>
      </c>
      <c r="AA180" s="7" t="str">
        <f>IF(($I180+$K180+$L180)=0,"",I180/($I180+$L180+$K180))</f>
        <v/>
      </c>
      <c r="AB180" s="34" t="str">
        <f>IF(AND((($I180+$K180+$L180)=0),($I180=0)),"",$J180/($I180))</f>
        <v/>
      </c>
      <c r="AC180" s="7" t="str">
        <f>IF(($I180+$K180+$L180)=0,"",K180/($K180+$L180+$I180))</f>
        <v/>
      </c>
      <c r="AD180" s="15" t="str">
        <f>IF(($I180+$K180+$L180)=0,"",($I180+$K180)/($I180+$K180+$L180))</f>
        <v/>
      </c>
      <c r="AE180" s="196">
        <f>IF((N180+O180+P180+Q180)=0,"",1-(Q180/(N180+O180+P180+Q180)))</f>
        <v>0.71276595744680848</v>
      </c>
      <c r="AF180" s="7">
        <f>IF((N180+O180+P180)=0,"",(N180+O180)/(N180+O180+P180))</f>
        <v>0.86567164179104472</v>
      </c>
      <c r="AG180" s="196">
        <f>IF((R180+S180+T180+U180)=0,"",1-(U180/(R180+S180+T180+U180)))</f>
        <v>0.9555555555555556</v>
      </c>
      <c r="AH180" s="197">
        <f>IF((R180+S180+T180)=0,"",(S180+R180)/(R180+S180+T180))</f>
        <v>0.90697674418604646</v>
      </c>
    </row>
    <row r="181" spans="1:34" s="185" customFormat="1" ht="26.45" customHeight="1" thickTop="1" x14ac:dyDescent="0.25">
      <c r="A181" s="319" t="s">
        <v>71</v>
      </c>
      <c r="B181" s="320"/>
      <c r="C181" s="323" t="s">
        <v>3</v>
      </c>
      <c r="D181" s="323" t="s">
        <v>4</v>
      </c>
      <c r="E181" s="323" t="s">
        <v>5</v>
      </c>
      <c r="F181" s="323" t="s">
        <v>6</v>
      </c>
      <c r="G181" s="170" t="s">
        <v>7</v>
      </c>
      <c r="H181" s="171"/>
      <c r="I181" s="172" t="s">
        <v>8</v>
      </c>
      <c r="J181" s="172"/>
      <c r="K181" s="172"/>
      <c r="L181" s="172"/>
      <c r="M181" s="173"/>
      <c r="N181" s="174" t="s">
        <v>9</v>
      </c>
      <c r="O181" s="175"/>
      <c r="P181" s="175"/>
      <c r="Q181" s="176"/>
      <c r="R181" s="177" t="s">
        <v>10</v>
      </c>
      <c r="S181" s="177"/>
      <c r="T181" s="177"/>
      <c r="U181" s="177"/>
      <c r="V181" s="178"/>
      <c r="W181" s="315" t="s">
        <v>11</v>
      </c>
      <c r="X181" s="315" t="s">
        <v>12</v>
      </c>
      <c r="Y181" s="315" t="s">
        <v>13</v>
      </c>
      <c r="Z181" s="180" t="s">
        <v>8</v>
      </c>
      <c r="AA181" s="181"/>
      <c r="AB181" s="181"/>
      <c r="AC181" s="182"/>
      <c r="AD181" s="182"/>
      <c r="AE181" s="183" t="s">
        <v>14</v>
      </c>
      <c r="AF181" s="184"/>
      <c r="AG181" s="183"/>
      <c r="AH181" s="184"/>
    </row>
    <row r="182" spans="1:34" s="185" customFormat="1" ht="49.5" customHeight="1" thickBot="1" x14ac:dyDescent="0.3">
      <c r="A182" s="317" t="s">
        <v>72</v>
      </c>
      <c r="B182" s="318"/>
      <c r="C182" s="324"/>
      <c r="D182" s="324"/>
      <c r="E182" s="324"/>
      <c r="F182" s="324"/>
      <c r="G182" s="169" t="s">
        <v>15</v>
      </c>
      <c r="H182" s="169" t="s">
        <v>16</v>
      </c>
      <c r="I182" s="169" t="s">
        <v>17</v>
      </c>
      <c r="J182" s="169" t="s">
        <v>18</v>
      </c>
      <c r="K182" s="169" t="s">
        <v>19</v>
      </c>
      <c r="L182" s="169" t="s">
        <v>20</v>
      </c>
      <c r="M182" s="169" t="s">
        <v>21</v>
      </c>
      <c r="N182" s="186" t="s">
        <v>22</v>
      </c>
      <c r="O182" s="187" t="s">
        <v>23</v>
      </c>
      <c r="P182" s="187" t="s">
        <v>24</v>
      </c>
      <c r="Q182" s="187" t="s">
        <v>21</v>
      </c>
      <c r="R182" s="186" t="s">
        <v>22</v>
      </c>
      <c r="S182" s="187" t="s">
        <v>23</v>
      </c>
      <c r="T182" s="187" t="s">
        <v>24</v>
      </c>
      <c r="U182" s="187" t="s">
        <v>21</v>
      </c>
      <c r="V182" s="178"/>
      <c r="W182" s="316"/>
      <c r="X182" s="316"/>
      <c r="Y182" s="316"/>
      <c r="Z182" s="189" t="s">
        <v>2</v>
      </c>
      <c r="AA182" s="179" t="s">
        <v>0</v>
      </c>
      <c r="AB182" s="179" t="s">
        <v>25</v>
      </c>
      <c r="AC182" s="179" t="s">
        <v>26</v>
      </c>
      <c r="AD182" s="188" t="s">
        <v>1</v>
      </c>
      <c r="AE182" s="190" t="s">
        <v>2</v>
      </c>
      <c r="AF182" s="191" t="s">
        <v>27</v>
      </c>
      <c r="AG182" s="190" t="s">
        <v>2</v>
      </c>
      <c r="AH182" s="191" t="s">
        <v>28</v>
      </c>
    </row>
    <row r="183" spans="1:34" s="185" customFormat="1" ht="13.9" customHeight="1" thickTop="1" x14ac:dyDescent="0.25">
      <c r="A183" s="321"/>
      <c r="B183" s="335" t="s">
        <v>86</v>
      </c>
      <c r="C183" s="164">
        <v>28</v>
      </c>
      <c r="D183" s="164">
        <v>0</v>
      </c>
      <c r="E183" s="164">
        <v>2</v>
      </c>
      <c r="F183" s="164">
        <v>0</v>
      </c>
      <c r="G183" s="164">
        <v>0</v>
      </c>
      <c r="H183" s="164">
        <v>0</v>
      </c>
      <c r="I183" s="164">
        <v>0</v>
      </c>
      <c r="J183" s="164">
        <v>0</v>
      </c>
      <c r="K183" s="164">
        <v>0</v>
      </c>
      <c r="L183" s="164">
        <v>0</v>
      </c>
      <c r="M183" s="164">
        <v>0</v>
      </c>
      <c r="N183" s="164">
        <v>16</v>
      </c>
      <c r="O183" s="164">
        <v>5</v>
      </c>
      <c r="P183" s="164">
        <v>1</v>
      </c>
      <c r="Q183" s="164">
        <v>5</v>
      </c>
      <c r="R183" s="164">
        <v>9</v>
      </c>
      <c r="S183" s="164">
        <v>11</v>
      </c>
      <c r="T183" s="164">
        <v>1</v>
      </c>
      <c r="U183" s="164">
        <v>4</v>
      </c>
      <c r="V183" s="336"/>
      <c r="W183" s="122">
        <v>0</v>
      </c>
      <c r="X183" s="95"/>
      <c r="Y183" s="95"/>
      <c r="Z183" s="235"/>
      <c r="AA183" s="95"/>
      <c r="AB183" s="95"/>
      <c r="AC183" s="95"/>
      <c r="AD183" s="95"/>
      <c r="AE183" s="337">
        <v>0.81481481481481488</v>
      </c>
      <c r="AF183" s="93">
        <v>0.95454545454545459</v>
      </c>
      <c r="AG183" s="337">
        <v>0.84</v>
      </c>
      <c r="AH183" s="123">
        <v>0.95238095238095233</v>
      </c>
    </row>
    <row r="184" spans="1:34" s="185" customFormat="1" ht="13.9" customHeight="1" x14ac:dyDescent="0.25">
      <c r="A184" s="322"/>
      <c r="B184" s="338" t="s">
        <v>29</v>
      </c>
      <c r="C184" s="339">
        <v>379</v>
      </c>
      <c r="D184" s="339">
        <v>4</v>
      </c>
      <c r="E184" s="339">
        <v>122</v>
      </c>
      <c r="F184" s="339">
        <v>0</v>
      </c>
      <c r="G184" s="339">
        <v>0</v>
      </c>
      <c r="H184" s="339">
        <v>0</v>
      </c>
      <c r="I184" s="339">
        <v>0</v>
      </c>
      <c r="J184" s="339">
        <v>0</v>
      </c>
      <c r="K184" s="339">
        <v>0</v>
      </c>
      <c r="L184" s="339">
        <v>0</v>
      </c>
      <c r="M184" s="339">
        <v>0</v>
      </c>
      <c r="N184" s="339">
        <v>56</v>
      </c>
      <c r="O184" s="339">
        <v>126</v>
      </c>
      <c r="P184" s="339">
        <v>28</v>
      </c>
      <c r="Q184" s="339">
        <v>188</v>
      </c>
      <c r="R184" s="339">
        <v>72</v>
      </c>
      <c r="S184" s="339">
        <v>237</v>
      </c>
      <c r="T184" s="339">
        <v>23</v>
      </c>
      <c r="U184" s="339">
        <v>13</v>
      </c>
      <c r="V184" s="336"/>
      <c r="W184" s="116">
        <v>0</v>
      </c>
      <c r="X184" s="138"/>
      <c r="Y184" s="138"/>
      <c r="Z184" s="233"/>
      <c r="AA184" s="138"/>
      <c r="AB184" s="138"/>
      <c r="AC184" s="138"/>
      <c r="AD184" s="138"/>
      <c r="AE184" s="340">
        <v>0.52763819095477382</v>
      </c>
      <c r="AF184" s="76">
        <v>0.8666666666666667</v>
      </c>
      <c r="AG184" s="340">
        <v>0.96231884057971018</v>
      </c>
      <c r="AH184" s="84">
        <v>0.93072289156626509</v>
      </c>
    </row>
    <row r="185" spans="1:34" s="185" customFormat="1" ht="13.9" customHeight="1" thickBot="1" x14ac:dyDescent="0.3">
      <c r="A185" s="322"/>
      <c r="B185" s="341" t="s">
        <v>30</v>
      </c>
      <c r="C185" s="342">
        <v>467</v>
      </c>
      <c r="D185" s="342">
        <v>28</v>
      </c>
      <c r="E185" s="342">
        <v>117</v>
      </c>
      <c r="F185" s="342">
        <v>0</v>
      </c>
      <c r="G185" s="342">
        <v>440</v>
      </c>
      <c r="H185" s="342">
        <v>369</v>
      </c>
      <c r="I185" s="342">
        <v>0</v>
      </c>
      <c r="J185" s="342">
        <v>0</v>
      </c>
      <c r="K185" s="342">
        <v>0</v>
      </c>
      <c r="L185" s="342">
        <v>0</v>
      </c>
      <c r="M185" s="342">
        <v>0</v>
      </c>
      <c r="N185" s="342">
        <v>57</v>
      </c>
      <c r="O185" s="342">
        <v>180</v>
      </c>
      <c r="P185" s="342">
        <v>27</v>
      </c>
      <c r="Q185" s="342">
        <v>205</v>
      </c>
      <c r="R185" s="342">
        <v>93</v>
      </c>
      <c r="S185" s="342">
        <v>292</v>
      </c>
      <c r="T185" s="342">
        <v>38</v>
      </c>
      <c r="U185" s="342">
        <v>10</v>
      </c>
      <c r="V185" s="336"/>
      <c r="W185" s="343">
        <v>0</v>
      </c>
      <c r="X185" s="344">
        <v>0.94218415417558887</v>
      </c>
      <c r="Y185" s="344">
        <v>0.83863636363636362</v>
      </c>
      <c r="Z185" s="257" t="s">
        <v>93</v>
      </c>
      <c r="AA185" s="344" t="s">
        <v>93</v>
      </c>
      <c r="AB185" s="345" t="s">
        <v>93</v>
      </c>
      <c r="AC185" s="344" t="s">
        <v>93</v>
      </c>
      <c r="AD185" s="344" t="s">
        <v>93</v>
      </c>
      <c r="AE185" s="257">
        <v>0.56289978678038377</v>
      </c>
      <c r="AF185" s="344">
        <v>0.89772727272727271</v>
      </c>
      <c r="AG185" s="257">
        <v>0.97690531177829099</v>
      </c>
      <c r="AH185" s="259">
        <v>0.91016548463356972</v>
      </c>
    </row>
    <row r="186" spans="1:34" s="185" customFormat="1" ht="16.5" thickTop="1" thickBot="1" x14ac:dyDescent="0.3">
      <c r="B186" s="346"/>
      <c r="C186" s="347"/>
      <c r="D186" s="347"/>
      <c r="E186" s="347"/>
      <c r="F186" s="347"/>
      <c r="G186" s="347"/>
      <c r="H186" s="347"/>
      <c r="I186" s="347"/>
      <c r="J186" s="348"/>
      <c r="K186" s="347"/>
      <c r="L186" s="347"/>
      <c r="M186" s="347"/>
      <c r="N186" s="347"/>
      <c r="O186" s="347"/>
      <c r="P186" s="347"/>
      <c r="Q186" s="347"/>
      <c r="R186" s="347"/>
      <c r="S186" s="347"/>
      <c r="T186" s="347"/>
      <c r="U186" s="347"/>
      <c r="V186" s="346"/>
      <c r="W186" s="349" t="s">
        <v>93</v>
      </c>
      <c r="X186" s="350" t="s">
        <v>93</v>
      </c>
      <c r="Y186" s="347"/>
      <c r="Z186" s="347"/>
      <c r="AA186" s="347"/>
      <c r="AB186" s="350" t="s">
        <v>93</v>
      </c>
      <c r="AC186" s="347"/>
      <c r="AD186" s="347"/>
      <c r="AE186" s="347"/>
      <c r="AF186" s="347"/>
      <c r="AG186" s="347"/>
      <c r="AH186" s="347"/>
    </row>
    <row r="187" spans="1:34" s="185" customFormat="1" ht="16.5" thickTop="1" thickBot="1" x14ac:dyDescent="0.3">
      <c r="B187" s="351" t="s">
        <v>73</v>
      </c>
      <c r="C187" s="352">
        <v>874</v>
      </c>
      <c r="D187" s="352">
        <v>32</v>
      </c>
      <c r="E187" s="352">
        <v>241</v>
      </c>
      <c r="F187" s="352">
        <v>0</v>
      </c>
      <c r="G187" s="352">
        <v>440</v>
      </c>
      <c r="H187" s="352">
        <v>369</v>
      </c>
      <c r="I187" s="352">
        <v>0</v>
      </c>
      <c r="J187" s="352">
        <v>0</v>
      </c>
      <c r="K187" s="352">
        <v>0</v>
      </c>
      <c r="L187" s="352">
        <v>0</v>
      </c>
      <c r="M187" s="352">
        <v>0</v>
      </c>
      <c r="N187" s="352">
        <v>129</v>
      </c>
      <c r="O187" s="352">
        <v>311</v>
      </c>
      <c r="P187" s="352">
        <v>56</v>
      </c>
      <c r="Q187" s="352">
        <v>398</v>
      </c>
      <c r="R187" s="352">
        <v>174</v>
      </c>
      <c r="S187" s="352">
        <v>540</v>
      </c>
      <c r="T187" s="352">
        <v>62</v>
      </c>
      <c r="U187" s="353">
        <v>27</v>
      </c>
      <c r="V187" s="336"/>
      <c r="W187" s="14">
        <v>0</v>
      </c>
      <c r="X187" s="15">
        <v>0.94218415417558887</v>
      </c>
      <c r="Y187" s="15">
        <v>0.83863636363636362</v>
      </c>
      <c r="Z187" s="249" t="s">
        <v>93</v>
      </c>
      <c r="AA187" s="15" t="s">
        <v>93</v>
      </c>
      <c r="AB187" s="248" t="s">
        <v>93</v>
      </c>
      <c r="AC187" s="15" t="s">
        <v>93</v>
      </c>
      <c r="AD187" s="15" t="s">
        <v>93</v>
      </c>
      <c r="AE187" s="249">
        <v>0.55480984340044737</v>
      </c>
      <c r="AF187" s="15">
        <v>0.88709677419354838</v>
      </c>
      <c r="AG187" s="249">
        <v>0.96637608966376087</v>
      </c>
      <c r="AH187" s="17">
        <v>0.92010309278350511</v>
      </c>
    </row>
    <row r="188" spans="1:34" ht="15.75" thickTop="1" x14ac:dyDescent="0.25"/>
  </sheetData>
  <mergeCells count="73">
    <mergeCell ref="A183:A185"/>
    <mergeCell ref="F181:F182"/>
    <mergeCell ref="W181:W182"/>
    <mergeCell ref="X181:X182"/>
    <mergeCell ref="Y181:Y182"/>
    <mergeCell ref="A182:B182"/>
    <mergeCell ref="A162:A164"/>
    <mergeCell ref="A181:B181"/>
    <mergeCell ref="C181:C182"/>
    <mergeCell ref="D181:D182"/>
    <mergeCell ref="E181:E182"/>
    <mergeCell ref="A171:A173"/>
    <mergeCell ref="A177:A180"/>
    <mergeCell ref="A174:A176"/>
    <mergeCell ref="A168:A170"/>
    <mergeCell ref="A165:A167"/>
    <mergeCell ref="A155:A157"/>
    <mergeCell ref="A158:A161"/>
    <mergeCell ref="A146:A148"/>
    <mergeCell ref="A152:A154"/>
    <mergeCell ref="A149:A151"/>
    <mergeCell ref="A139:A141"/>
    <mergeCell ref="A130:A132"/>
    <mergeCell ref="A136:A138"/>
    <mergeCell ref="A142:A145"/>
    <mergeCell ref="A133:A135"/>
    <mergeCell ref="A97:A99"/>
    <mergeCell ref="A100:A102"/>
    <mergeCell ref="A123:A125"/>
    <mergeCell ref="A120:A122"/>
    <mergeCell ref="A126:A129"/>
    <mergeCell ref="A116:A119"/>
    <mergeCell ref="A103:A105"/>
    <mergeCell ref="A110:A112"/>
    <mergeCell ref="A113:A115"/>
    <mergeCell ref="A106:A109"/>
    <mergeCell ref="A74:A76"/>
    <mergeCell ref="A71:A73"/>
    <mergeCell ref="A64:A66"/>
    <mergeCell ref="A67:A70"/>
    <mergeCell ref="A93:A96"/>
    <mergeCell ref="A83:A86"/>
    <mergeCell ref="A90:A92"/>
    <mergeCell ref="A87:A89"/>
    <mergeCell ref="A80:A82"/>
    <mergeCell ref="A77:A79"/>
    <mergeCell ref="A41:A43"/>
    <mergeCell ref="A48:A50"/>
    <mergeCell ref="A51:A53"/>
    <mergeCell ref="A54:A57"/>
    <mergeCell ref="A61:A63"/>
    <mergeCell ref="A58:A60"/>
    <mergeCell ref="Y1:Y2"/>
    <mergeCell ref="C1:C2"/>
    <mergeCell ref="F1:F2"/>
    <mergeCell ref="W1:W2"/>
    <mergeCell ref="E1:E2"/>
    <mergeCell ref="D1:D2"/>
    <mergeCell ref="X1:X2"/>
    <mergeCell ref="A2:B2"/>
    <mergeCell ref="A9:A11"/>
    <mergeCell ref="A3:A5"/>
    <mergeCell ref="A6:A8"/>
    <mergeCell ref="A15:A18"/>
    <mergeCell ref="A12:A14"/>
    <mergeCell ref="A19:A21"/>
    <mergeCell ref="A22:A24"/>
    <mergeCell ref="A25:A27"/>
    <mergeCell ref="A28:A30"/>
    <mergeCell ref="A31:A33"/>
    <mergeCell ref="A34:A37"/>
    <mergeCell ref="A38:A40"/>
    <mergeCell ref="A44:A47"/>
  </mergeCells>
  <printOptions horizontalCentered="1" verticalCentered="1"/>
  <pageMargins left="0.31496062992125984" right="0.31496062992125984" top="0.51181102362204722" bottom="0.15748031496062992" header="0.15748031496062992" footer="0.15748031496062992"/>
  <pageSetup paperSize="8" scale="75" orientation="landscape" r:id="rId1"/>
  <headerFooter>
    <oddHeader>&amp;C&amp;"-,Gras"TABLEAU DE BORD DE L'APPRENTISSAGE 
 Filière &amp;A</oddHeader>
  </headerFooter>
  <ignoredErrors>
    <ignoredError sqref="X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H11"/>
  <sheetViews>
    <sheetView zoomScaleNormal="100" workbookViewId="0">
      <pane xSplit="2" topLeftCell="C1" activePane="topRight" state="frozen"/>
      <selection pane="topRight" sqref="A1:XFD7"/>
    </sheetView>
  </sheetViews>
  <sheetFormatPr baseColWidth="10" defaultColWidth="11.42578125" defaultRowHeight="15" x14ac:dyDescent="0.25"/>
  <cols>
    <col min="1" max="1" width="46.7109375" style="185" customWidth="1"/>
    <col min="2" max="2" width="9.5703125" style="185" customWidth="1"/>
    <col min="3" max="3" width="7.28515625" style="185" customWidth="1"/>
    <col min="4" max="4" width="9" style="185" customWidth="1"/>
    <col min="5" max="7" width="7.28515625" style="185" customWidth="1"/>
    <col min="8" max="9" width="6.7109375" style="185" customWidth="1"/>
    <col min="10" max="10" width="8.140625" style="193" customWidth="1"/>
    <col min="11" max="11" width="7.28515625" style="185" customWidth="1"/>
    <col min="12" max="14" width="6.7109375" style="185" customWidth="1"/>
    <col min="15" max="15" width="9.42578125" style="185" customWidth="1"/>
    <col min="16" max="21" width="6.7109375" style="185" customWidth="1"/>
    <col min="22" max="22" width="1.7109375" style="185" customWidth="1"/>
    <col min="23" max="23" width="8.5703125" style="185" customWidth="1"/>
    <col min="24" max="24" width="10.7109375" style="185" customWidth="1"/>
    <col min="25" max="27" width="8.5703125" style="185" customWidth="1"/>
    <col min="28" max="28" width="9.7109375" style="185" customWidth="1"/>
    <col min="29" max="34" width="8.5703125" style="185" customWidth="1"/>
    <col min="35" max="16384" width="11.42578125" style="185"/>
  </cols>
  <sheetData>
    <row r="1" spans="1:34" ht="26.45" customHeight="1" x14ac:dyDescent="0.25">
      <c r="A1" s="319" t="s">
        <v>71</v>
      </c>
      <c r="B1" s="320"/>
      <c r="C1" s="323" t="s">
        <v>3</v>
      </c>
      <c r="D1" s="323" t="s">
        <v>4</v>
      </c>
      <c r="E1" s="323" t="s">
        <v>5</v>
      </c>
      <c r="F1" s="323" t="s">
        <v>6</v>
      </c>
      <c r="G1" s="170" t="s">
        <v>7</v>
      </c>
      <c r="H1" s="171"/>
      <c r="I1" s="172" t="s">
        <v>8</v>
      </c>
      <c r="J1" s="172"/>
      <c r="K1" s="172"/>
      <c r="L1" s="172"/>
      <c r="M1" s="173"/>
      <c r="N1" s="174" t="s">
        <v>9</v>
      </c>
      <c r="O1" s="175"/>
      <c r="P1" s="175"/>
      <c r="Q1" s="176"/>
      <c r="R1" s="177" t="s">
        <v>10</v>
      </c>
      <c r="S1" s="177"/>
      <c r="T1" s="177"/>
      <c r="U1" s="177"/>
      <c r="V1" s="178"/>
      <c r="W1" s="315" t="s">
        <v>11</v>
      </c>
      <c r="X1" s="315" t="s">
        <v>12</v>
      </c>
      <c r="Y1" s="315" t="s">
        <v>13</v>
      </c>
      <c r="Z1" s="180" t="s">
        <v>8</v>
      </c>
      <c r="AA1" s="181"/>
      <c r="AB1" s="181"/>
      <c r="AC1" s="182"/>
      <c r="AD1" s="182"/>
      <c r="AE1" s="183" t="s">
        <v>14</v>
      </c>
      <c r="AF1" s="184"/>
      <c r="AG1" s="183"/>
      <c r="AH1" s="184"/>
    </row>
    <row r="2" spans="1:34" ht="49.5" customHeight="1" thickBot="1" x14ac:dyDescent="0.3">
      <c r="A2" s="317" t="s">
        <v>72</v>
      </c>
      <c r="B2" s="318"/>
      <c r="C2" s="324"/>
      <c r="D2" s="324"/>
      <c r="E2" s="324"/>
      <c r="F2" s="324"/>
      <c r="G2" s="169" t="s">
        <v>15</v>
      </c>
      <c r="H2" s="169" t="s">
        <v>16</v>
      </c>
      <c r="I2" s="169" t="s">
        <v>17</v>
      </c>
      <c r="J2" s="169" t="s">
        <v>18</v>
      </c>
      <c r="K2" s="169" t="s">
        <v>19</v>
      </c>
      <c r="L2" s="169" t="s">
        <v>20</v>
      </c>
      <c r="M2" s="169" t="s">
        <v>21</v>
      </c>
      <c r="N2" s="186" t="s">
        <v>22</v>
      </c>
      <c r="O2" s="187" t="s">
        <v>23</v>
      </c>
      <c r="P2" s="187" t="s">
        <v>24</v>
      </c>
      <c r="Q2" s="187" t="s">
        <v>21</v>
      </c>
      <c r="R2" s="186" t="s">
        <v>22</v>
      </c>
      <c r="S2" s="187" t="s">
        <v>23</v>
      </c>
      <c r="T2" s="187" t="s">
        <v>24</v>
      </c>
      <c r="U2" s="187" t="s">
        <v>21</v>
      </c>
      <c r="V2" s="178"/>
      <c r="W2" s="316"/>
      <c r="X2" s="316"/>
      <c r="Y2" s="316"/>
      <c r="Z2" s="189" t="s">
        <v>2</v>
      </c>
      <c r="AA2" s="179" t="s">
        <v>0</v>
      </c>
      <c r="AB2" s="179" t="s">
        <v>25</v>
      </c>
      <c r="AC2" s="179" t="s">
        <v>26</v>
      </c>
      <c r="AD2" s="188" t="s">
        <v>1</v>
      </c>
      <c r="AE2" s="190" t="s">
        <v>2</v>
      </c>
      <c r="AF2" s="191" t="s">
        <v>27</v>
      </c>
      <c r="AG2" s="190" t="s">
        <v>2</v>
      </c>
      <c r="AH2" s="191" t="s">
        <v>28</v>
      </c>
    </row>
    <row r="3" spans="1:34" ht="13.9" customHeight="1" thickTop="1" x14ac:dyDescent="0.25">
      <c r="A3" s="321"/>
      <c r="B3" s="192" t="s">
        <v>86</v>
      </c>
      <c r="C3" s="50">
        <v>28</v>
      </c>
      <c r="D3" s="50">
        <v>0</v>
      </c>
      <c r="E3" s="50">
        <v>2</v>
      </c>
      <c r="F3" s="50">
        <v>0</v>
      </c>
      <c r="G3" s="50">
        <v>0</v>
      </c>
      <c r="H3" s="50">
        <v>0</v>
      </c>
      <c r="I3" s="50">
        <v>0</v>
      </c>
      <c r="J3" s="50">
        <v>0</v>
      </c>
      <c r="K3" s="50">
        <v>0</v>
      </c>
      <c r="L3" s="50">
        <v>0</v>
      </c>
      <c r="M3" s="50">
        <v>0</v>
      </c>
      <c r="N3" s="50">
        <v>16</v>
      </c>
      <c r="O3" s="50">
        <v>5</v>
      </c>
      <c r="P3" s="50">
        <v>1</v>
      </c>
      <c r="Q3" s="50">
        <v>5</v>
      </c>
      <c r="R3" s="50">
        <v>9</v>
      </c>
      <c r="S3" s="50">
        <v>11</v>
      </c>
      <c r="T3" s="50">
        <v>1</v>
      </c>
      <c r="U3" s="50">
        <v>4</v>
      </c>
      <c r="V3" s="193"/>
      <c r="W3" s="47">
        <v>0</v>
      </c>
      <c r="X3" s="51"/>
      <c r="Y3" s="51"/>
      <c r="Z3" s="52"/>
      <c r="AA3" s="51"/>
      <c r="AB3" s="51"/>
      <c r="AC3" s="51"/>
      <c r="AD3" s="51"/>
      <c r="AE3" s="53">
        <v>0.81481481481481488</v>
      </c>
      <c r="AF3" s="45">
        <v>0.95454545454545459</v>
      </c>
      <c r="AG3" s="53">
        <v>0.84</v>
      </c>
      <c r="AH3" s="49">
        <v>0.95238095238095233</v>
      </c>
    </row>
    <row r="4" spans="1:34" ht="13.9" customHeight="1" x14ac:dyDescent="0.25">
      <c r="A4" s="322"/>
      <c r="B4" s="243" t="s">
        <v>29</v>
      </c>
      <c r="C4" s="160">
        <v>379</v>
      </c>
      <c r="D4" s="160">
        <v>4</v>
      </c>
      <c r="E4" s="160">
        <v>122</v>
      </c>
      <c r="F4" s="160">
        <v>0</v>
      </c>
      <c r="G4" s="160">
        <v>0</v>
      </c>
      <c r="H4" s="160">
        <v>0</v>
      </c>
      <c r="I4" s="160">
        <v>0</v>
      </c>
      <c r="J4" s="160">
        <v>0</v>
      </c>
      <c r="K4" s="160">
        <v>0</v>
      </c>
      <c r="L4" s="160">
        <v>0</v>
      </c>
      <c r="M4" s="160">
        <v>0</v>
      </c>
      <c r="N4" s="160">
        <v>56</v>
      </c>
      <c r="O4" s="160">
        <v>126</v>
      </c>
      <c r="P4" s="160">
        <v>28</v>
      </c>
      <c r="Q4" s="160">
        <v>188</v>
      </c>
      <c r="R4" s="160">
        <v>72</v>
      </c>
      <c r="S4" s="160">
        <v>237</v>
      </c>
      <c r="T4" s="160">
        <v>23</v>
      </c>
      <c r="U4" s="160">
        <v>13</v>
      </c>
      <c r="V4" s="193"/>
      <c r="W4" s="114">
        <v>0</v>
      </c>
      <c r="X4" s="68"/>
      <c r="Y4" s="68"/>
      <c r="Z4" s="69"/>
      <c r="AA4" s="68"/>
      <c r="AB4" s="68"/>
      <c r="AC4" s="68"/>
      <c r="AD4" s="68"/>
      <c r="AE4" s="70">
        <v>0.52763819095477382</v>
      </c>
      <c r="AF4" s="67">
        <v>0.8666666666666667</v>
      </c>
      <c r="AG4" s="70">
        <v>0.96231884057971018</v>
      </c>
      <c r="AH4" s="115">
        <v>0.93072289156626509</v>
      </c>
    </row>
    <row r="5" spans="1:34" ht="13.9" customHeight="1" thickBot="1" x14ac:dyDescent="0.3">
      <c r="A5" s="322"/>
      <c r="B5" s="194" t="s">
        <v>30</v>
      </c>
      <c r="C5" s="244">
        <v>467</v>
      </c>
      <c r="D5" s="244">
        <v>28</v>
      </c>
      <c r="E5" s="244">
        <v>117</v>
      </c>
      <c r="F5" s="244">
        <v>0</v>
      </c>
      <c r="G5" s="244">
        <v>440</v>
      </c>
      <c r="H5" s="244">
        <v>369</v>
      </c>
      <c r="I5" s="244">
        <v>0</v>
      </c>
      <c r="J5" s="244">
        <v>0</v>
      </c>
      <c r="K5" s="244">
        <v>0</v>
      </c>
      <c r="L5" s="244">
        <v>0</v>
      </c>
      <c r="M5" s="244">
        <v>0</v>
      </c>
      <c r="N5" s="244">
        <v>57</v>
      </c>
      <c r="O5" s="244">
        <v>180</v>
      </c>
      <c r="P5" s="244">
        <v>27</v>
      </c>
      <c r="Q5" s="244">
        <v>205</v>
      </c>
      <c r="R5" s="244">
        <v>93</v>
      </c>
      <c r="S5" s="244">
        <v>292</v>
      </c>
      <c r="T5" s="244">
        <v>38</v>
      </c>
      <c r="U5" s="244">
        <v>10</v>
      </c>
      <c r="V5" s="193"/>
      <c r="W5" s="54">
        <v>0</v>
      </c>
      <c r="X5" s="22">
        <v>0.94218415417558887</v>
      </c>
      <c r="Y5" s="22">
        <v>0.83863636363636362</v>
      </c>
      <c r="Z5" s="55" t="s">
        <v>93</v>
      </c>
      <c r="AA5" s="22" t="s">
        <v>93</v>
      </c>
      <c r="AB5" s="56" t="s">
        <v>93</v>
      </c>
      <c r="AC5" s="22" t="s">
        <v>93</v>
      </c>
      <c r="AD5" s="22" t="s">
        <v>93</v>
      </c>
      <c r="AE5" s="55">
        <v>0.56289978678038377</v>
      </c>
      <c r="AF5" s="22">
        <v>0.89772727272727271</v>
      </c>
      <c r="AG5" s="55">
        <v>0.97690531177829099</v>
      </c>
      <c r="AH5" s="57">
        <v>0.91016548463356972</v>
      </c>
    </row>
    <row r="6" spans="1:34" ht="16.5" thickTop="1" thickBot="1" x14ac:dyDescent="0.3">
      <c r="C6"/>
      <c r="D6"/>
      <c r="E6"/>
      <c r="F6"/>
      <c r="G6"/>
      <c r="H6"/>
      <c r="I6"/>
      <c r="J6" s="198"/>
      <c r="K6"/>
      <c r="L6"/>
      <c r="M6"/>
      <c r="N6"/>
      <c r="O6"/>
      <c r="P6"/>
      <c r="Q6"/>
      <c r="R6"/>
      <c r="S6"/>
      <c r="T6"/>
      <c r="U6"/>
      <c r="W6" s="245" t="s">
        <v>93</v>
      </c>
      <c r="X6" s="246" t="s">
        <v>93</v>
      </c>
      <c r="Y6"/>
      <c r="Z6"/>
      <c r="AA6"/>
      <c r="AB6" s="246" t="s">
        <v>93</v>
      </c>
      <c r="AC6"/>
      <c r="AD6"/>
      <c r="AE6"/>
      <c r="AF6"/>
      <c r="AG6"/>
      <c r="AH6"/>
    </row>
    <row r="7" spans="1:34" ht="16.5" thickTop="1" thickBot="1" x14ac:dyDescent="0.3">
      <c r="B7" s="195" t="s">
        <v>73</v>
      </c>
      <c r="C7" s="199">
        <v>874</v>
      </c>
      <c r="D7" s="199">
        <v>32</v>
      </c>
      <c r="E7" s="199">
        <v>241</v>
      </c>
      <c r="F7" s="199">
        <v>0</v>
      </c>
      <c r="G7" s="199">
        <v>440</v>
      </c>
      <c r="H7" s="199">
        <v>369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129</v>
      </c>
      <c r="O7" s="199">
        <v>311</v>
      </c>
      <c r="P7" s="199">
        <v>56</v>
      </c>
      <c r="Q7" s="199">
        <v>398</v>
      </c>
      <c r="R7" s="199">
        <v>174</v>
      </c>
      <c r="S7" s="199">
        <v>540</v>
      </c>
      <c r="T7" s="199">
        <v>62</v>
      </c>
      <c r="U7" s="200">
        <v>27</v>
      </c>
      <c r="V7" s="193"/>
      <c r="W7" s="58">
        <v>0</v>
      </c>
      <c r="X7" s="7">
        <v>0.94218415417558887</v>
      </c>
      <c r="Y7" s="7">
        <v>0.83863636363636362</v>
      </c>
      <c r="Z7" s="196" t="s">
        <v>93</v>
      </c>
      <c r="AA7" s="7" t="s">
        <v>93</v>
      </c>
      <c r="AB7" s="34" t="s">
        <v>93</v>
      </c>
      <c r="AC7" s="7" t="s">
        <v>93</v>
      </c>
      <c r="AD7" s="7" t="s">
        <v>93</v>
      </c>
      <c r="AE7" s="196">
        <v>0.55480984340044737</v>
      </c>
      <c r="AF7" s="7">
        <v>0.88709677419354838</v>
      </c>
      <c r="AG7" s="196">
        <v>0.96637608966376087</v>
      </c>
      <c r="AH7" s="197">
        <v>0.92010309278350511</v>
      </c>
    </row>
    <row r="8" spans="1:34" ht="15.75" thickTop="1" x14ac:dyDescent="0.25"/>
    <row r="10" spans="1:34" x14ac:dyDescent="0.25">
      <c r="C10" s="268"/>
    </row>
    <row r="11" spans="1:34" x14ac:dyDescent="0.25">
      <c r="C11" s="268"/>
    </row>
  </sheetData>
  <mergeCells count="10">
    <mergeCell ref="W1:W2"/>
    <mergeCell ref="Y1:Y2"/>
    <mergeCell ref="A2:B2"/>
    <mergeCell ref="A1:B1"/>
    <mergeCell ref="A3:A5"/>
    <mergeCell ref="C1:C2"/>
    <mergeCell ref="D1:D2"/>
    <mergeCell ref="E1:E2"/>
    <mergeCell ref="F1:F2"/>
    <mergeCell ref="X1:X2"/>
  </mergeCells>
  <printOptions horizontalCentered="1" verticalCentered="1"/>
  <pageMargins left="0" right="0" top="0" bottom="0" header="0" footer="0"/>
  <pageSetup paperSize="8" scale="83" fitToHeight="0" orientation="landscape" r:id="rId1"/>
  <headerFooter>
    <oddHeader>&amp;C&amp;"-,Gras"TABLEAU DE BORD DE L'APPRENTISSAGE
TOTAL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d06e8c-4306-4b97-989a-593174681151">
      <Terms xmlns="http://schemas.microsoft.com/office/infopath/2007/PartnerControls"/>
    </lcf76f155ced4ddcb4097134ff3c332f>
    <TaxCatchAll xmlns="7c0bbb44-c4f0-400a-be3a-b6fde8a073f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81847FF4E334DB8206A96848E8DEA" ma:contentTypeVersion="16" ma:contentTypeDescription="Crée un document." ma:contentTypeScope="" ma:versionID="877987233039f74daafa82811aa5ea4f">
  <xsd:schema xmlns:xsd="http://www.w3.org/2001/XMLSchema" xmlns:xs="http://www.w3.org/2001/XMLSchema" xmlns:p="http://schemas.microsoft.com/office/2006/metadata/properties" xmlns:ns2="c3d06e8c-4306-4b97-989a-593174681151" xmlns:ns3="7c0bbb44-c4f0-400a-be3a-b6fde8a073fb" targetNamespace="http://schemas.microsoft.com/office/2006/metadata/properties" ma:root="true" ma:fieldsID="5ba78d5805b005d31ef1cd42424692c8" ns2:_="" ns3:_="">
    <xsd:import namespace="c3d06e8c-4306-4b97-989a-593174681151"/>
    <xsd:import namespace="7c0bbb44-c4f0-400a-be3a-b6fde8a07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06e8c-4306-4b97-989a-593174681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83abd62-1da3-46e1-8ecc-5dbcbd106b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bb44-c4f0-400a-be3a-b6fde8a073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127faca-55f3-42df-b380-b75e38035a81}" ma:internalName="TaxCatchAll" ma:showField="CatchAllData" ma:web="7c0bbb44-c4f0-400a-be3a-b6fde8a073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44BC2-E8A2-4EA6-ADA0-48B6C19262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1539B7-CAA2-46BD-B0EE-E3D00B99E147}">
  <ds:schemaRefs>
    <ds:schemaRef ds:uri="http://schemas.microsoft.com/office/2006/metadata/properties"/>
    <ds:schemaRef ds:uri="http://schemas.microsoft.com/office/infopath/2007/PartnerControls"/>
    <ds:schemaRef ds:uri="c3d06e8c-4306-4b97-989a-593174681151"/>
    <ds:schemaRef ds:uri="7c0bbb44-c4f0-400a-be3a-b6fde8a073fb"/>
  </ds:schemaRefs>
</ds:datastoreItem>
</file>

<file path=customXml/itemProps3.xml><?xml version="1.0" encoding="utf-8"?>
<ds:datastoreItem xmlns:ds="http://schemas.openxmlformats.org/officeDocument/2006/customXml" ds:itemID="{FD945EA3-8102-4DEC-809D-5AE2D7C49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06e8c-4306-4b97-989a-593174681151"/>
    <ds:schemaRef ds:uri="7c0bbb44-c4f0-400a-be3a-b6fde8a07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TOUS</vt:lpstr>
      <vt:lpstr>TOTAL</vt:lpstr>
      <vt:lpstr>TOUS!Zone_d_impression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2025-09-03T09:11:29Z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0x01010084281847FF4E334DB8206A96848E8DEA</vt:lpwstr>
  </property>
  <property fmtid="{D5CDD505-2E9C-101B-9397-08002B2CF9AE}" pid="3" name="MediaServiceImageTags">
    <vt:lpwstr/>
  </property>
</Properties>
</file>